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dzinskaa\Desktop\"/>
    </mc:Choice>
  </mc:AlternateContent>
  <xr:revisionPtr revIDLastSave="0" documentId="13_ncr:1_{2CFE333E-1C16-4BF5-A811-E8852399943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_FilterDatabase" localSheetId="0" hidden="1">Arkusz1!$B$1:$H$1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 l="1"/>
  <c r="G143" i="1"/>
  <c r="G141" i="1"/>
  <c r="G140" i="1"/>
  <c r="G137" i="1"/>
  <c r="G135" i="1"/>
  <c r="G134" i="1"/>
  <c r="G131" i="1"/>
  <c r="G128" i="1"/>
  <c r="G124" i="1"/>
  <c r="G123" i="1"/>
  <c r="G118" i="1"/>
  <c r="G130" i="1"/>
  <c r="G104" i="1"/>
  <c r="G98" i="1"/>
  <c r="G88" i="1"/>
  <c r="G91" i="1"/>
  <c r="G93" i="1"/>
  <c r="G77" i="1"/>
  <c r="G33" i="1"/>
  <c r="G96" i="1" l="1"/>
  <c r="G68" i="1"/>
  <c r="G102" i="1"/>
  <c r="G80" i="1"/>
  <c r="G64" i="1" l="1"/>
  <c r="G58" i="1"/>
  <c r="G52" i="1"/>
  <c r="G32" i="1"/>
  <c r="G23" i="1" l="1"/>
  <c r="G12" i="1"/>
  <c r="G11" i="1"/>
</calcChain>
</file>

<file path=xl/sharedStrings.xml><?xml version="1.0" encoding="utf-8"?>
<sst xmlns="http://schemas.openxmlformats.org/spreadsheetml/2006/main" count="716" uniqueCount="506">
  <si>
    <t>Data zawarcia umowy</t>
  </si>
  <si>
    <t>Numer umowy</t>
  </si>
  <si>
    <t>Data obowiązywania umowy</t>
  </si>
  <si>
    <t>Przedmiot umowy</t>
  </si>
  <si>
    <t>Nazwa kontrahenta</t>
  </si>
  <si>
    <t xml:space="preserve">Wartość umowy (brutto) </t>
  </si>
  <si>
    <t>Rodzaj zamówienia publicznego</t>
  </si>
  <si>
    <t>dostawa</t>
  </si>
  <si>
    <t>usługa</t>
  </si>
  <si>
    <t>Lp.</t>
  </si>
  <si>
    <t>2020.003.PP.1</t>
  </si>
  <si>
    <t>Szkolenie ppoż</t>
  </si>
  <si>
    <t>KW Państwowej Straży Pożarnej w Olsztynie, Ośrodek PSP 11-041 Olsztyn, ul. Poranna 41</t>
  </si>
  <si>
    <t>2020.006.RL.01.20</t>
  </si>
  <si>
    <t>Suszarka laboratoryjna</t>
  </si>
  <si>
    <t>Danlab Danuta Katryńska, 15-399 Białystok, ul. Handlowa 6a</t>
  </si>
  <si>
    <t>2020.007.RL.02.20</t>
  </si>
  <si>
    <t>Lokalizator wycieków</t>
  </si>
  <si>
    <t>RD Tech s.c., 05-500 Piaseczno, ul. Dworcowa 38. lok.26</t>
  </si>
  <si>
    <t>2020.005.PZP.263.1.2020.RGŚ</t>
  </si>
  <si>
    <t>Odbiór i zagospodarowanie osadów z wolnej ręki</t>
  </si>
  <si>
    <t>Remondis</t>
  </si>
  <si>
    <t>2020.011.RL.03.20</t>
  </si>
  <si>
    <t>Elektronarzędzia</t>
  </si>
  <si>
    <t>METALEX Sp. z o.o., Sp.k., 10-421 Olsztyn, ul. Składowa 3a</t>
  </si>
  <si>
    <t>2020.013.EPA.01</t>
  </si>
  <si>
    <t>Usługa consultingowa</t>
  </si>
  <si>
    <t>DS Consulting Sp. z o.o., 80-252 Gdańsk, Jaśkowa Dolina 11b/3</t>
  </si>
  <si>
    <t>2020.014.RL.04.20</t>
  </si>
  <si>
    <t>Wyroby śrubowe</t>
  </si>
  <si>
    <t>2020.015.PZK.1</t>
  </si>
  <si>
    <t>Aktualizacja planów ochrony</t>
  </si>
  <si>
    <t>osoba prywatna</t>
  </si>
  <si>
    <t>2020.016.RL.05.20</t>
  </si>
  <si>
    <t>Gazy techniczne</t>
  </si>
  <si>
    <t>Eurogaz BOMBI H. Choroszucha Z. Choroszucha Sp.J., 10-381 Olsztyn, Słupy 44B</t>
  </si>
  <si>
    <t>2020.019.6202.RGŚ-S.01.</t>
  </si>
  <si>
    <t>Wykonanie badań na obiekcie suszarni i spalarni osadów w Oczyszczlni Ścieków ŁYNA przy ul. Leśnej 9 w Olsztynie</t>
  </si>
  <si>
    <t>TESMO Sp. z o.o., 05-816 Michałowice, ul. Mickiewicza 35a</t>
  </si>
  <si>
    <t>2020.020.PB.1.20</t>
  </si>
  <si>
    <t xml:space="preserve">Zakup czasu antenowego </t>
  </si>
  <si>
    <t>Telewizja Olsztyn Wydawnictwo Foto Press, 10-088 Olsztyn, ul. Sikorskiego 23</t>
  </si>
  <si>
    <t>2020.021.RL.06.20</t>
  </si>
  <si>
    <t>Baterie alkaiczne litowe i akumulatory żelowe</t>
  </si>
  <si>
    <t>FHU ALMA, 10-521 Olsztyn, ul. Partyzantów 12a</t>
  </si>
  <si>
    <t>2020.022.RL.07.20</t>
  </si>
  <si>
    <t>Komplet aluminiowego systemu liniowego szalunków wykopowych</t>
  </si>
  <si>
    <t>TITAN POLSKA Sp. z o.o., 30-349 Kraków, ul. Miłkowskiego 3/801</t>
  </si>
  <si>
    <t>2020.023.PZP.263.9.2020.RIR</t>
  </si>
  <si>
    <t>Wykonanie rozbiórki nawierzchni i robót instalacyjnych - roboty dodatkowe dla zadania Budowa punktu zrzutu nieczystości</t>
  </si>
  <si>
    <t>COVER Technologies Sp. z o.o., 20-214 Lublin, ul.Montażowa 16</t>
  </si>
  <si>
    <t>roboty budowlane</t>
  </si>
  <si>
    <t>2020.025.VJW.01</t>
  </si>
  <si>
    <t>JARS SA, 05-119 Legionowo, ul. Kościelna 2a</t>
  </si>
  <si>
    <t>2020.025.RI.1</t>
  </si>
  <si>
    <t>Wykonywanie analiz usatbilizowanych komunalnych osadów odwodnionych Oczyszczalni Scieków Łyna</t>
  </si>
  <si>
    <t>Opieka powdrożeniowa</t>
  </si>
  <si>
    <t>CSMS Sp. z o.o., 43-200 Pszczyna, ul. Zdrojowa 2</t>
  </si>
  <si>
    <t>2020.026.PZP.263.4.2020.EPA</t>
  </si>
  <si>
    <t>Przygotowanie koncepcji przejęcia przez Zamawiającego gospodarki wodami opadowymi i roztopowymi na terenie m. Olsztyna oraz okreslenie kosztów finansowych przedsięwzięcia</t>
  </si>
  <si>
    <t>2020.027.RL.08.20</t>
  </si>
  <si>
    <t>Łączniki rurowe</t>
  </si>
  <si>
    <t xml:space="preserve">Armatura Dobrowolski Stanisław Dobrowolski, 10-416 Olsztyn, ul. Towarowa 5 </t>
  </si>
  <si>
    <t>2020.029.PZP.262.7.2020.RL</t>
  </si>
  <si>
    <t>Dostawa wodomierzy ultradźwiękowych typ Hydrus DN 50 do DN 100 - zadanie I</t>
  </si>
  <si>
    <t>Diehl Metering Sp. z o.o., 43-440 Goleszów, Bażanowice, ul. Cieszyńska 1 A</t>
  </si>
  <si>
    <t>2020.030.PZP.262.7.2020.RL</t>
  </si>
  <si>
    <t>Dostawa wodomierzy ultradźwiękowych typ FlowIQ 3100 DN 50 - zadanie II</t>
  </si>
  <si>
    <t>Kamstrup Sp. z o.o., 02-296 Warszawa, ul. Kurzawska 9</t>
  </si>
  <si>
    <t>2020.031.PZP.262.7.2020.RL</t>
  </si>
  <si>
    <t>Dostawa wodomierzy ultradźwiękowych typ Ultramis W  DN 25 - zadanie III</t>
  </si>
  <si>
    <t>WODMIAR Sp. z o.o., sp.k., 10-408 Olsztyn, ul. Lubelska 39</t>
  </si>
  <si>
    <t>2020.032.VJW.02</t>
  </si>
  <si>
    <t>Pobranie i wykonanie analiz składu biogazu wytworzonego w Oczyszczalni Ścieków ŁYNA</t>
  </si>
  <si>
    <t>H&amp;G Z. Hołdys, J. Gorel Sp.J., 43-502 Czechowice Dziedzice, ul. Pionkowa 2</t>
  </si>
  <si>
    <t>2020.034.RL.09</t>
  </si>
  <si>
    <t>Farby</t>
  </si>
  <si>
    <t>2020.035.PP.1</t>
  </si>
  <si>
    <t>Przeprowadzenie okresowego szkolenia BHP w 2020</t>
  </si>
  <si>
    <t>Warmińsko Mazurski Zakład Doskonalenia Zawodowego, Centrum Edukacji w Olsztynie, 10-548 Olsztyn, ul. Mickiewicza 5</t>
  </si>
  <si>
    <t>2020.036.PP.2</t>
  </si>
  <si>
    <t>Karty przedpłacone</t>
  </si>
  <si>
    <t>Edenred Polska Sp. z o.o., 00-419 Warszawa, ul. Rozbrat 44a</t>
  </si>
  <si>
    <t>2020.040.RL.11.20</t>
  </si>
  <si>
    <t>Chłodziarka laboratoryjna</t>
  </si>
  <si>
    <t>MERAZET S.A., 60-203 Poznań, ul. Jakuba Krauthofera 36</t>
  </si>
  <si>
    <t>2020.041.RT.05.2020</t>
  </si>
  <si>
    <t>Realizacja inwestycji wodociągowo-kanalizacyjnej</t>
  </si>
  <si>
    <t>PRETOR Centrum Obsługi Emerytalnej i Finansowej Dariusz Plocha, 10-087 Olsztyn, ul. Ks. Borkowskiego 60</t>
  </si>
  <si>
    <t>2020.044.RL.12.20</t>
  </si>
  <si>
    <t>Osprzęt elektryczny</t>
  </si>
  <si>
    <t>Hurtownia Elektryk Sp. z o.o., sp.k., 19-300 Ełk, ul. Suwalska 91, oddział w Olsztynie ul. Lubelska 45a</t>
  </si>
  <si>
    <t xml:space="preserve">2020.045.PZP.263.8.2020.ES </t>
  </si>
  <si>
    <t>Świadczenie na rzecz Zamawiającego usługi Poczta Firmowa w zakresie powszechnych usług pocztowych przy użyciu maszyn do frankowania (terminali pocztowych) należących do Zamawiającego</t>
  </si>
  <si>
    <t>Poczta Polska SA w Warszawie, ul. Rodziny Hiszpańskich 8, 00-940 Warszawa</t>
  </si>
  <si>
    <t>2020.048.RL.13.20</t>
  </si>
  <si>
    <t>Dostawa termostatu i spektrofotometru</t>
  </si>
  <si>
    <t xml:space="preserve">Aqua Lab A. Sierzputowski  i Wspólnicy Sp. Jawna, ul. Zabłocka 10, 03-194 Warszawa </t>
  </si>
  <si>
    <t>2020.053.RIR.21.19.20</t>
  </si>
  <si>
    <t>Wymiana napędu bramy SUW Karolin</t>
  </si>
  <si>
    <t>GRUPA ŻERAŃSKI Artur Zerański, al. Gen. W. Sikorskiego 19 lok. 6U, 10-088 Olsztyn</t>
  </si>
  <si>
    <t>2020.054.RIR.III.2.20</t>
  </si>
  <si>
    <t>WPB ROMBUD Sp. z o.o., ul. Lubelska 37C, 10-408 Olsztyn</t>
  </si>
  <si>
    <t>roboty dodatkowe do - Budowa BUDYNKU POGOTOWIA WOD-KAN na terenie bazy Zamawiającego  zad. 1 - WENTYLACJA POMIESZCZEŃ TECHNICZNYCH w budynku pogotowia (20 856,65)   zad.2 - PRZEŁOŻENIE PRZYŁĄCZA WODY w budowanym parkingu (7 997,28)</t>
  </si>
  <si>
    <t>2020.056.VOŚ.1.2020</t>
  </si>
  <si>
    <t xml:space="preserve"> Dokumentacja w postaci oceny warunków hydrogeologicznych gruntów pod rolnicze zastosowanie komunalnych osadów ściekowych</t>
  </si>
  <si>
    <t>Krzysztof Soboczyński - Usługi Geologiczne, ul. Czarnieckiego 63/38,  14-100 Ostróda</t>
  </si>
  <si>
    <t>2020.057.RGŚ.4.20</t>
  </si>
  <si>
    <t>Usługa sprawdzenia i naprawy silnika dwubiegowego typ K20 250M 6-4 LL MT WE</t>
  </si>
  <si>
    <t>Specjalistyczny Zakład Elektromechaniczny Maleszka Krzysztof Maleszka Zenon sp.j. ul. Spółdzielcza 8b 11-001 dywity</t>
  </si>
  <si>
    <t>2020.058.PB.3.20</t>
  </si>
  <si>
    <t xml:space="preserve">Produkcja audycji radiowych </t>
  </si>
  <si>
    <t>Produkcja programów radiowych i telewizyjnych Barbara Fedoniuk, 10-213 Olsztyn, ul. Oficerska</t>
  </si>
  <si>
    <t>2020.060.RIR.21.21.20</t>
  </si>
  <si>
    <t>Bautech Lukmar Przedsiębiorstwo Robót Inżynieryjnych Martyna Menc, 06-550 Szreńsk, ul.Szreńskiego 4</t>
  </si>
  <si>
    <t xml:space="preserve">Wymiana na rurociągu osadowym trójnika DN 500 i zasuw DN 150 </t>
  </si>
  <si>
    <t>2020.063.RGŚ.5.20</t>
  </si>
  <si>
    <t xml:space="preserve">Przeprowadzenie prac remontowowych agregatu kogeneracyjnego </t>
  </si>
  <si>
    <t>ELTECO Sp. z o.o., 37-466 Kraków, u.XX Pijarów 5</t>
  </si>
  <si>
    <t>2020.064.PZP.263.13.I.V.VII.2020.VJW</t>
  </si>
  <si>
    <t>Dostawa odczynników chemicznych producenta MERCK, pożywek mikrobiologicznych i innych materiałów producenta MERCK; materiałów filtarcyjnych; drobnego sprzętu laboratoryjnego producenta BRAND</t>
  </si>
  <si>
    <t>MERCK Sp. z o.o., 02-305 Warszawa, Al. Jerozolimskie 142B</t>
  </si>
  <si>
    <t>2020.065.PZP.263.13.II.2020.VJW</t>
  </si>
  <si>
    <t>Dostawa odczynników chemicznych i drobnego sprzętu producenta HACH LANGE</t>
  </si>
  <si>
    <t>Hach Lange SP. z o.o., 50-428 Wrocław, ul. Krakowska 119</t>
  </si>
  <si>
    <t>2020.066.PZP.263.13.III.2020.VJW</t>
  </si>
  <si>
    <t>Dostawa odczynników chemicznych, odważek analitycznych i roztworów</t>
  </si>
  <si>
    <t>Hurt-Chem Hurtownia Odczynników Chemicznych Piotr Bartocha, 05-850 Ożarów Mazowiecki, Duchnice, ul. Boczna 10</t>
  </si>
  <si>
    <t>2020.067.PZP.263.13.IV.2020.VJW</t>
  </si>
  <si>
    <t>Dostawa drobnego sprzętu laboratoryjnego producenta SARTORIUS</t>
  </si>
  <si>
    <t>Sartorius Poland Sp. z o.o., 62-025 Kostrzyn, ul. Wrzesińska 70</t>
  </si>
  <si>
    <t>2020.068.PZP.263.13.VI.2020.VJW</t>
  </si>
  <si>
    <t>Dostawa sprzętu laboratoryjnego</t>
  </si>
  <si>
    <t>Alchem Grupa Sp. z o.o., 87-100 Toruń, ul. Polna 21</t>
  </si>
  <si>
    <t>2020.069.PZP.263.13.VIII.2020.VJW</t>
  </si>
  <si>
    <t>Dostawa szybkich testów do mikrobiologii producenta IDEXX Laboratories</t>
  </si>
  <si>
    <t>PPH ESKULAP, M. Furyk, J. Małtosz S.J., 44-105 Gliwice, ul. Elsnera 6</t>
  </si>
  <si>
    <t>2020.071.RL.14.20</t>
  </si>
  <si>
    <t>Moto Budrex Sp. z o.o.,  85-438 Bydgoszcz ul. Grunwaldzka 291</t>
  </si>
  <si>
    <t>Dostawa opon</t>
  </si>
  <si>
    <t>2020.072.RL.15.20</t>
  </si>
  <si>
    <t>Dostawa środków czystości</t>
  </si>
  <si>
    <t>PPHU ARAMIS,  10-804 Olsztyn, ul. Rolna 243</t>
  </si>
  <si>
    <t>2020.074.RIR.21.18.20</t>
  </si>
  <si>
    <t>Remont pokryw zbiornika wód popłucznych SUW Likusy</t>
  </si>
  <si>
    <t>Composite Constructions Kieroński Sp. J. ul. Stalowa 4, 10-420 Olsztyn</t>
  </si>
  <si>
    <t>2020.075.VJW.04</t>
  </si>
  <si>
    <t>Badanie chemiczne wody i ścieków</t>
  </si>
  <si>
    <t>SGS Polska Sp. z o.o., 01-248 Warszawa, Jana Kazimierza 3</t>
  </si>
  <si>
    <t>2020.078.RI.2</t>
  </si>
  <si>
    <t>Dostęp do internetu światłowodowego</t>
  </si>
  <si>
    <t xml:space="preserve">Teleconsulting Sylwia Płoska, 10-699 Olsztyn, ul. Bartąska </t>
  </si>
  <si>
    <t>2020.077.PZP.263.17.2020.RIR</t>
  </si>
  <si>
    <t>Dokumentacja projektowa - modernizacja Stacji Uzdatniania Wody Kortowo prz ul. Słonecznej</t>
  </si>
  <si>
    <t xml:space="preserve">PSK AS Arkadiusz Skiba,  ul. Łanowa 89, 80-777 Gdańsk </t>
  </si>
  <si>
    <t>2020.079.RL.16.20</t>
  </si>
  <si>
    <t>Dostawa wody mineralnej</t>
  </si>
  <si>
    <t>MAG Dystrybucja Sp. z o.o. Sp. K., 10-467 Olsztyn, ul.Sprzętowa 2</t>
  </si>
  <si>
    <t>2020.083.RIR.21.17.20</t>
  </si>
  <si>
    <t>Naprawa komór ujęcia Zachód</t>
  </si>
  <si>
    <t>2020.085.RGŚ.6.20</t>
  </si>
  <si>
    <t>Dostawa taśm filtracyjnych zamkowych</t>
  </si>
  <si>
    <t>Clear Edge-Germany GmbH, Kevelaerer Strasse 78, 47608 Geldern-Walbeck</t>
  </si>
  <si>
    <t>2020.087.PZP.263.22.2020.RL</t>
  </si>
  <si>
    <t>Dostawa wózka platformowego</t>
  </si>
  <si>
    <t>Przedsiębiorstwo Fabryka Maszyn Leżajsk Sp. z o.o., ul. Hutnicza 1, 37-300 Leżajsk</t>
  </si>
  <si>
    <t>2020.088.RL.17.20</t>
  </si>
  <si>
    <t xml:space="preserve">Dostawa żywic krzemianowych i matotkanin </t>
  </si>
  <si>
    <t>Molit Polska Sp. z o.o., 10-334 Olstyn, ul. Reymonta 22/2</t>
  </si>
  <si>
    <t>2020.089.RL.18.20</t>
  </si>
  <si>
    <t xml:space="preserve">Serwisowanie wózków widłowych </t>
  </si>
  <si>
    <t>Inicjatywa Północno- Zachodnia PW Sp. z o.o., 72-001 Kołbadoko 99 o/Olsztyn 10-421 Olsztyn ul. Składowa 3</t>
  </si>
  <si>
    <t>2020.090.PZP.263.26.2020.RIR</t>
  </si>
  <si>
    <t>Monitoring miejsc magazynowania odpadów wraz z wpięciem do istniejącego systemu monitoringu Miejskiej Oczyszczalni Ścieków ŁYNA w Olsztynie</t>
  </si>
  <si>
    <t>Zdziarski Paweł Kartel Tech Import - Ekspert, ul. Narutowicza 2, 09-200 Sierpc</t>
  </si>
  <si>
    <t>Dostawa wyrobów PCV i PCE</t>
  </si>
  <si>
    <t>2020.091.RL.19.20</t>
  </si>
  <si>
    <t>ARMATURA DOBROWOLSKI Stanisław Dobrowolski ul. Towarowa 5, 10-416 Olsztyn</t>
  </si>
  <si>
    <t>2020.094.RL.20.20</t>
  </si>
  <si>
    <t>Dostawy sukcesywne obuwia gumowego</t>
  </si>
  <si>
    <t>SUPREX Sp. z o.o.,                                                                                              10-434 Olsztyn, ul. Kołobrzeska 38</t>
  </si>
  <si>
    <t>2020.095.RL.21.20</t>
  </si>
  <si>
    <t xml:space="preserve"> dostawy sukcesywne obuwia roboczego</t>
  </si>
  <si>
    <t xml:space="preserve">BHP Niedzielscy Sp. z o.o.,                                                                        43-400 Cieszyn, ul. Motelowa 14. </t>
  </si>
  <si>
    <t>2020.096.RL.22.20</t>
  </si>
  <si>
    <t xml:space="preserve">Dostawa uszczelek typu G-S-W </t>
  </si>
  <si>
    <t>ARMATURA DOBROWOLSKI ul. Towarowa 5, 10-416 Olsztyn</t>
  </si>
  <si>
    <t>2020.098.2.PA.</t>
  </si>
  <si>
    <t>Dostawa niszczarek do dokumentów</t>
  </si>
  <si>
    <t>Faxiko Sp. z o.o.,                                                                                            ul. Kopernika 31, 10-513 Olsztyn</t>
  </si>
  <si>
    <t>2020.101.PZP.263.33.2020.RL</t>
  </si>
  <si>
    <t xml:space="preserve">Dostawa armatury wodociągowej: łączniki, nasuwki UUU, doszczelniacze jednostronne, skrzynki żeliwne do zasuów i hydrantów </t>
  </si>
  <si>
    <t>2020.103.PZP.263.38.2020.RL</t>
  </si>
  <si>
    <t>Dostawa oryginalnych części zamiennych do pomp Seepex oraz mimośrodowej pompy ślimakowej Seepex producenta Seepex</t>
  </si>
  <si>
    <t>SEEPEX GmbH, Scharnhölzstraße 344, 46240 Bottrop, Germany</t>
  </si>
  <si>
    <t>2020.104.RI.040.3.2020</t>
  </si>
  <si>
    <t>Umowa najmu drukarek Konica Minolta</t>
  </si>
  <si>
    <t>Konica Minolta Business Solutions Polska Sp. z o.o., 02-273 Warszawa, ul. Muszkieterów 15</t>
  </si>
  <si>
    <t>2020.105.RL.24.20</t>
  </si>
  <si>
    <t>Dostawa miernika mętności</t>
  </si>
  <si>
    <t>2020.106.RL.25.20</t>
  </si>
  <si>
    <t xml:space="preserve">Inkubator mikrobiologiczny </t>
  </si>
  <si>
    <t>2020.109.PZP.263.43.2020.RIR</t>
  </si>
  <si>
    <t xml:space="preserve">Przebudowa Biura Obsługi Klienta w budynku  A i zagospodarowania terenu po rozebranym budynku portierni przy ul. Oficerskiej 16A w Olsztynie </t>
  </si>
  <si>
    <t>2020.113.RGŚ.7.20</t>
  </si>
  <si>
    <t>dostawa sprzęgieł do silników rotorów passavant</t>
  </si>
  <si>
    <t>EUROTRAN Sp. z o.o., 01-242 Warszawa, Al. Prymasa 100-lecia 85/1</t>
  </si>
  <si>
    <t>2020.114.RI.040.2.2020</t>
  </si>
  <si>
    <t>dostawa dodatkowych modułów oraz modyfikacji systemu eKartAnalyst oraz Kartmobile</t>
  </si>
  <si>
    <t>KartGIS Sp. z o.o., 02-001 Warszawa, Al. Jerozolimskie 81</t>
  </si>
  <si>
    <t>2020.119.21.29.RIR</t>
  </si>
  <si>
    <t>2020.121.RI.040.4.2020</t>
  </si>
  <si>
    <t xml:space="preserve">Rozbudowa programu  systemu rejestracji próbek dla laboratorium </t>
  </si>
  <si>
    <t>2020.124.4.PA</t>
  </si>
  <si>
    <t>Warmińskie Przedsiębiorstwo Budowlane ROMBUD, 10-408 Olsztyn, ul. Lubelska 37C</t>
  </si>
  <si>
    <t>Wynajem pomieszczen biurowych w budynku D</t>
  </si>
  <si>
    <t>2020.126.RUR.2.20</t>
  </si>
  <si>
    <t>Konserwacja urządzenia dźwigowego w budynku E</t>
  </si>
  <si>
    <t>ELEKTROINSTAL s.c., 10-067 Olsztyn, ul. Księcia Witolda 14</t>
  </si>
  <si>
    <t>2020.130.PZP.263.53.I.2020.PA</t>
  </si>
  <si>
    <t>Ubezpieczenie mienia od wszystkich ryzyk, sprzętu elektronicznego, OC z tytułu prowadzonej działalności</t>
  </si>
  <si>
    <t>TUiR WARTA S.A., 00-805 Warszawa, ul. Chmielna 85/87</t>
  </si>
  <si>
    <t>2020.131.PZP.263.53.II.2020.PA</t>
  </si>
  <si>
    <t>Ubezpieczenie elektrowni fotowoltaicznej</t>
  </si>
  <si>
    <t>Wiener TU S.A. Vienna Insurance Group, 02-675 Warszawa, ul. Wołowska 22A</t>
  </si>
  <si>
    <t>2020.133.PZP.263.41.2020.RL</t>
  </si>
  <si>
    <t>Dostawa armatury wodociągowej</t>
  </si>
  <si>
    <t>2020.009.RIR.21.I/14.2020</t>
  </si>
  <si>
    <t>Dokumentacja projektowa do zadania: Budowa sieci kanalizacji sanitarnej w ul. M.Zientary-Malewskiej/ Poprzecznej w Olsztynie</t>
  </si>
  <si>
    <t>ZOMB-KAN Projektowanie Nadzór Zofia Szewczyk,10-174 Olsztyn,ul. Świerkowa 29/2</t>
  </si>
  <si>
    <t>2020.017.ES.1.2020</t>
  </si>
  <si>
    <t>Inżynier kontraktu w ramach projektu Elektroniczne Biuro Obsługi Klienta</t>
  </si>
  <si>
    <t>Stowarzyszenie Siła w innowacji , 26-600 Radom, ul. Limanowskiego 26/30</t>
  </si>
  <si>
    <t>2020.018.RIR.21.6.2020</t>
  </si>
  <si>
    <t>Dokumentacja projektowa dla zadania pn.: Naprawa obudowy kanału garażowego w garażu budynku P - boks RSK</t>
  </si>
  <si>
    <t>EKOTECHNIKA Stefan Dominikowski, 10-711 Olsztyn, ul. Tęczowa 11</t>
  </si>
  <si>
    <t>2020.033.RIR.21.15.20</t>
  </si>
  <si>
    <t xml:space="preserve">Zespół Usług Projektowo-Inwestycyjnych i Budowlanych "ZUPIB" Sp. z o.o., 10-145 Olsztyn, ul. Morska 10a </t>
  </si>
  <si>
    <t>2020.037.RIR.21.14.R.20</t>
  </si>
  <si>
    <t>Projekt budowlany na instalację fotowoltaiki na przepompowni ścieków P-10 w Kieźlinach</t>
  </si>
  <si>
    <t>Opracowanie dokumentacji projektowej  do zadania: Remont kanalizacji sanitarnej w ul. Augustowskiej w Olsztynie</t>
  </si>
  <si>
    <t>2020.038.RL.10.20</t>
  </si>
  <si>
    <t>Łożyska</t>
  </si>
  <si>
    <t>MARGO Sp. z o.o., sp.k., 87-100 Toruń, ul. Studzienna 60</t>
  </si>
  <si>
    <t>2020.039.RIR.21.7.2020</t>
  </si>
  <si>
    <t>Adaptacja pomieszczeń budynku B dla potrzeb działu logistyki</t>
  </si>
  <si>
    <t>GT ARCHITEKCI Tomasz Gryglicki, 10-534 Olsztyn, ul. Bogumiła Linki 5/3</t>
  </si>
  <si>
    <t>Remont kanalizacji sanitarnej w ul. 1 Maja/ Al. Wojska Polskiego</t>
  </si>
  <si>
    <t>2020.047.RIR.21.2.2020</t>
  </si>
  <si>
    <t>Dokumentacja techniczna - przebudowa kolizji kolektora Centralnego Bis w ul. Lesnej z siecią elektroenergetyczną</t>
  </si>
  <si>
    <t>Automatyka - Instalacje Cezary Matuszewicz, 10-457 Olsztyn, ul. Wyszyńskiego 18m 34</t>
  </si>
  <si>
    <t>2020.049.PZP.263.12.I.2020.RIR</t>
  </si>
  <si>
    <t>ZABEZPIECZENIE SYSTEMU WODOCIĄGOWEGO Olsztyna przed WTÓRNYM BAKTERYJNYM ZANIECZYSZCZENIEM w obiekcie Zamawiającego - SUW Jaroty</t>
  </si>
  <si>
    <t>PROBIKO – AQUA Sp. z o.o., ul. Okrężna 20, 62-025 Kostrzyn</t>
  </si>
  <si>
    <t>2020.050.PZP.263.12.II.2020.RIR</t>
  </si>
  <si>
    <t>ZABEZPIECZENIE SYSTEMU WODOCIĄGOWEGO Olsztyna przed WTÓRNYM BAKTERYJNYM ZANIECZYSZCZENIEM w obiekcie Zamawiającego - SUW Karolin</t>
  </si>
  <si>
    <t>2020.051.RIR.21.16.2020</t>
  </si>
  <si>
    <t>Budowa drugiego wodociągu wody surowej SUW Karolin</t>
  </si>
  <si>
    <t>2020.061.RIR.21.7.2020</t>
  </si>
  <si>
    <t>dokumentacja projektowa - Adaptacja części pomieszczeń budynku C i budynku SUW Karolin dla potrzeb Działu Informatyki</t>
  </si>
  <si>
    <t>GT Architekci Tomasz Gryglicki, ul. Linki 5/3, 10-534 Olsztyn</t>
  </si>
  <si>
    <t>2020.062.PZP.263.30.2020.PP</t>
  </si>
  <si>
    <t>Dostawa bonów towarowych</t>
  </si>
  <si>
    <t>Sodexo Benefits and Rewards Services Polska Sp. z o.o., 02-699 Warszawa, ul.Kłobucka 25</t>
  </si>
  <si>
    <t>2020.073.PZP.263.5.2020.RGŚ</t>
  </si>
  <si>
    <t>Sukcesywny odbiór, transport i zagospodarowanie ustabilizowanych komunalnych osadów ściekowych (19 08 05) z Miejskiej Oczyszczalni Ścieków w Olsztynie</t>
  </si>
  <si>
    <t>Konsorcjum: Lider - Remondis Sp. z o.o. ul. Zawodzie 18, 02-981 Warszawa, Partner - Kommunalservice Vornkahl Polska Sp. z o.o. , ul. Czatkowska 8, 83-110 Tczew</t>
  </si>
  <si>
    <t>2020.099.PZP.263.19.2020.RGŚ</t>
  </si>
  <si>
    <t>Załadunek, wywóz i zagospodarowanie odpadów typu skratki [kod 19 08 01] i  zawartości piaskowników [kod 19 08 02] z Miejskiej Oczyszczalni Ścieków ŁYNA w Olsztynie</t>
  </si>
  <si>
    <t xml:space="preserve">OSTRÓDA Recykling Edyta Jaskółowska,                                            ul. Przeysłowa 8e, 14-100 Ostróda </t>
  </si>
  <si>
    <t>2020.081.PZP.263.18.2020.RIR</t>
  </si>
  <si>
    <t>Przebudowa sieci kanalizacji sanitarnej w parku im. Janusza Kusocińskiego w Olsztynie</t>
  </si>
  <si>
    <t>2020.083.PZP.263.14.2020.RUR</t>
  </si>
  <si>
    <t>Dostawa paliwa gazowego wysokometanowego grupy E do obiektow Zamawiającego</t>
  </si>
  <si>
    <t>PGNIG Obrót Detaliczny Sp. z o.o.,                                               ul.Jana Kazimierza 3, 01-248 Warszawa</t>
  </si>
  <si>
    <t>2020.084.PZP.263.20.2020.RIR</t>
  </si>
  <si>
    <t>Przyłącze płuczące magistrale wodociągowej DN 500 w ul. Towarowej</t>
  </si>
  <si>
    <t>roboty budowlana</t>
  </si>
  <si>
    <t>Przyłącze płuczące magistralę wodociągową DN 500 w ul. Towarowej</t>
  </si>
  <si>
    <t>2020.086.PZP.263.24.I.2020.RIR</t>
  </si>
  <si>
    <t>Przebudowa przepompowni ścieków P-12 przy ul. Hozjusza wraz z budową dwóch odcinków sieci kanalizacji sanitarnej tłocznej i odcinka kanalizacji sanitarnej grawitacyjnej</t>
  </si>
  <si>
    <t>Przedsiębiorstwo Konserwacji Urządzeń Wodnych i Melioracyjnych "PEKUM" Sp. z o.o., ul. Lubelska 37, 10-408 Olsztyn</t>
  </si>
  <si>
    <t>2020.092.RIR.21.26</t>
  </si>
  <si>
    <t>Opracowanie dokumentacji projektowej dla zadania Wymiana sieci wodociągowej wraz z przyłączami w ul. Grabowskiego w Olsztynie</t>
  </si>
  <si>
    <t>Usługi Projektowe i Nadzór Paweł Kołak, 11-034 Stawiguda, ul. Przemysłowa 14</t>
  </si>
  <si>
    <t>2020.093.RIR.21.24.20</t>
  </si>
  <si>
    <t xml:space="preserve">Wykonanie pomostów przy leju zasypowym wraz z robotami towarzyszącymi - roboty dodatkowe do zadania pn.: Punkt zrzuty nieczystości z beczek asenizacyjnych - umowa podstawowa Nr 2018/238/PZP-373/48/2018 z 30.11.201848/18 </t>
  </si>
  <si>
    <t>COVER Technologies Sp. z o.o.,                                                               20-214 Lublin, ul.Montażowa 16</t>
  </si>
  <si>
    <t>2020.097.RIR.21.28.2020</t>
  </si>
  <si>
    <t xml:space="preserve">Dobór urządzeń oraz wykonanie instalacji klimatyzacji pomieszczeń technicznych Oczyszczalni Ścieków w Olsztynie </t>
  </si>
  <si>
    <t>Emergo Marek Szałkowski, Myki 88, 10-374 Myki</t>
  </si>
  <si>
    <t>2020.100.RL.23</t>
  </si>
  <si>
    <t>Materiały eksploatacyjne i części zamienne do urządzeń spalinowych (kosiarki, kosy spalinowe)</t>
  </si>
  <si>
    <t>2020.102.PZP.263.37.2020.RL</t>
  </si>
  <si>
    <t xml:space="preserve">Dostawa oryginalnych części zamiennych do pomp i mieszadeł producentów Flygt, ABS, Metalchem </t>
  </si>
  <si>
    <t>Zakład Techniki Sanitarnej "TECHSAN" Grzegorz Gudecki, 11-041 Olsztyn, Gutkowo 52</t>
  </si>
  <si>
    <t>2020.107.RIR.21.I.8</t>
  </si>
  <si>
    <t>Nadzór inwestorski w branży elektrycznej nad realizacją zadania "przebudowa systemu dystrybucji ciepła na Oczyszczalni Ścieków ŁYNA w Olsztynie wraz z robotami towarzyszącymi"</t>
  </si>
  <si>
    <t>Marek Szweda KTM ENGINEERING, 83-330 Żukowo, ul. Leśna 4</t>
  </si>
  <si>
    <t>2020.108.PZP.263.16.2020.RIR</t>
  </si>
  <si>
    <t xml:space="preserve">Przebudowa systemu dystrybucji ciepła na Oczyszczalni Ścieków ŁYNA w Olsztynie wraz z robotami towarzyszącymi </t>
  </si>
  <si>
    <t>Enervigo Sp. z o.o., 39-300 Mielec, ul. Wojska Polskiego 3</t>
  </si>
  <si>
    <t>2020.110.PZP.263.21.2020.RIR</t>
  </si>
  <si>
    <t>Modernizacja części pompowni SUW Karolin ul. Wiosenna w Olsztynie</t>
  </si>
  <si>
    <t>HYDRO-PARTNER Sp. z o.o., 64-100 Leszno, ul. Gronowska 4a</t>
  </si>
  <si>
    <t>2020.111.RIR.21.30</t>
  </si>
  <si>
    <t>Instalacja klimatyzacji w pomieszczeniach biurowych zlokalizowanych na III piętrze budynku administracyjnego "A" PWiK Sp. z o.o. w Olsztynie przy ul. Oficerskiej 16A</t>
  </si>
  <si>
    <t>Emergo Marek Szałkowski, Myki 8B, 10-374 Myki</t>
  </si>
  <si>
    <t>2020.112.PZP.263.31.2020.RL</t>
  </si>
  <si>
    <t>Leasing operacyjny z opcją wykupu 6 szt. samochodów</t>
  </si>
  <si>
    <t>Prime Car Management S.A., 80-308 Gdańsk, ul. Polanki 4</t>
  </si>
  <si>
    <t>2020.115.PZP.263.39.2020.RL</t>
  </si>
  <si>
    <t>zasuwy do przyłączy domowych z żywicy POM oraz obudowy teleskopowe</t>
  </si>
  <si>
    <t>Armatura - Dobrowolski Stanisław Dobrowolski, 10-416 Olsztyn, ul. Towarowa 5</t>
  </si>
  <si>
    <t>2020.117.PZP.263.23.2020.RL</t>
  </si>
  <si>
    <t>Dostawa w formie wykupu samochodu Skoda Superb</t>
  </si>
  <si>
    <t>Lider konsorcjum: Europejski Fundusz Leasingowy S.A., 54-202 Wrocław, ul. Legnicka 48 bud. C-D , Partner konsorcjum: INTER AUTO Sp. z o.o. Sp. k., 31-538 Kraków, ul. Jasnogórska 62</t>
  </si>
  <si>
    <t>2020.118.RIR.21.I.16.20</t>
  </si>
  <si>
    <t>Projekt budowy kanalizacji sanitarnej w ul. Piłsudskiego</t>
  </si>
  <si>
    <t>2020.122.PZP.263.6.2020.RGŚ</t>
  </si>
  <si>
    <t xml:space="preserve">Odbiór, transport i zagospodarowanie odpadów powstałych w wyniku zdarzeń losowych (kod odpadu 16 81 01* - odpady wykazujące właściwości niebezpieczne) z Oczyszczalni Ścieków ŁYNA w Olsztynie, przy ul. Leśnej 9 </t>
  </si>
  <si>
    <t>Lider konsorcjum: EKO SYSTEM Sp. z o.o., Ługwałd 42, 11-001 Dywity, Konsorcjant: Eko Selekt Michał Okupski, 99-300 Kutno, Majdany 6A</t>
  </si>
  <si>
    <t>2020.129.PZP.263.25.2020.RIR</t>
  </si>
  <si>
    <t>Budowa magistrali wodociagowej od ul. M. Zientary - Malewskiej do Al. J. Piłsudskiego w Olsztynie</t>
  </si>
  <si>
    <t>2020.132.PZP.263.54.2020.PA</t>
  </si>
  <si>
    <t>Ubezpieczenie szkód w środowisku</t>
  </si>
  <si>
    <t>Sopockie Towarzystwo Ubezpieczeń Ergo Hestia SA</t>
  </si>
  <si>
    <t>2020.134.PZP.263.47.2020.RL</t>
  </si>
  <si>
    <t>Samochód elektryczny</t>
  </si>
  <si>
    <t>Wasilewski i Syn Sp. z o.o., ul. Suwalska 1, Szeligi, ul. 19-301 Ełk</t>
  </si>
  <si>
    <t>2020.135.RL.27.20</t>
  </si>
  <si>
    <t>Kostki i obrzeża chodnikowe, krawężniki drogowe, płyty azurowe, palisady</t>
  </si>
  <si>
    <t>SIL-BUD Firma Handlowa Piotr Bartosiak,10-407 Olsztyn, ul. Lubelska 30</t>
  </si>
  <si>
    <t>2020.136.RIR.21.24.2020</t>
  </si>
  <si>
    <t xml:space="preserve">Roboty dodatkowe w ramach zadania Budowa punktu zrzutu nieczystości z beczek asenizacyjnych na terenie Miejskiej Oczyszczalni Ścieków </t>
  </si>
  <si>
    <t>COVER Technologies Sp. z o.o., 20-214 Lublin,ul.Montażowa 16</t>
  </si>
  <si>
    <t>2020.137.RIR.21.6</t>
  </si>
  <si>
    <t xml:space="preserve">2020.139.PZP.263.42.I.2020.VJW </t>
  </si>
  <si>
    <t>Naprawa obudowy kanału garażowego w garażu budynku P - boks RSK</t>
  </si>
  <si>
    <t xml:space="preserve">2020.142.PZP.263.42.IV.2020.VJW </t>
  </si>
  <si>
    <r>
      <t xml:space="preserve">DOSTAWA ODCZYNNIKÓW CHEMICZNYCH </t>
    </r>
    <r>
      <rPr>
        <sz val="11"/>
        <color indexed="8"/>
        <rFont val="Calibri"/>
        <family val="2"/>
        <charset val="238"/>
      </rPr>
      <t xml:space="preserve">- testy do identyfikacji drobnoustrojów; </t>
    </r>
  </si>
  <si>
    <t xml:space="preserve">bioMerieux Polska Sp. z o.o. ul. Zajączka 9, 01-518 Warszawa </t>
  </si>
  <si>
    <r>
      <t>DOSTAWA SPRZĘTU LABORATORYJNEGO</t>
    </r>
    <r>
      <rPr>
        <sz val="11"/>
        <color indexed="8"/>
        <rFont val="Calibri"/>
        <family val="2"/>
        <charset val="238"/>
      </rPr>
      <t xml:space="preserve"> - naczynia laboratoryjne – szkło i plastik – o nieokreślonej klasie dokładności</t>
    </r>
  </si>
  <si>
    <t>Alchem Grupa Sp. z o.o. ul. Polna 21, 87-100 Toruń</t>
  </si>
  <si>
    <t xml:space="preserve">2020.140.PZP.263.42.II.2020.VJW </t>
  </si>
  <si>
    <r>
      <t xml:space="preserve">DOSTAWA ODCZYNNIKÓW CHEMICZNYCH </t>
    </r>
    <r>
      <rPr>
        <sz val="11"/>
        <color indexed="8"/>
        <rFont val="Calibri"/>
        <family val="2"/>
        <charset val="238"/>
      </rPr>
      <t>- szczepy wzorcowe;</t>
    </r>
  </si>
  <si>
    <t>Argenta Sp. z o.o. Sp.K. ul. Polska 114, 60-401 Poznań</t>
  </si>
  <si>
    <t xml:space="preserve">2020.141.PZP.263.42.III.V.2020.VJW </t>
  </si>
  <si>
    <t>DOSTAWA ODCZYNNIKÓW CHEMICZNYCH i SPRZĘTU LABORATORATORYJNEGO - wskaźniki sterylizacji, materiały pomocnicze do mikrobiologii oraz rękawiczki, środki do dezynfekcji</t>
  </si>
  <si>
    <t xml:space="preserve">IDALIA Ireneusz Wolak Sp. J.,. ul. Marii Fołtyn 10
26-615 Radom 
</t>
  </si>
  <si>
    <t>2020.144.PZP.263.48.2020.RL</t>
  </si>
  <si>
    <t>Przewóz osób na Miejska Oczyszczalnie ścieków z terenu m. Olsztyna</t>
  </si>
  <si>
    <t>PUH Arkadiusz Tłoczkowski</t>
  </si>
  <si>
    <t>2020.145.RIR.21.2.2020</t>
  </si>
  <si>
    <t>Przebudowa sieci światłowodowej na Miejskiej Oczyszczalni Scieków</t>
  </si>
  <si>
    <t>BIT SA, 00-854 Warszawa, ul.Jana Pawła II 23</t>
  </si>
  <si>
    <t>2020.146.9.PA</t>
  </si>
  <si>
    <t>MIL-SYSTEM Sp. z o.o., 11-034 Stawiguda, ul. Jarzębinowa 84</t>
  </si>
  <si>
    <t>2020.147.PZP.263.52.2020.RL</t>
  </si>
  <si>
    <t>Oleje przemysłowe motoryzacyjne i środki smarujące</t>
  </si>
  <si>
    <t>OLPOL Antoni Wawrzyn Sp. j., ul. Piłsudskiego 64, 10-450 Olsztyn</t>
  </si>
  <si>
    <t>Meble zakup, dostawa i montaż do budynku E</t>
  </si>
  <si>
    <t>2020.148.PZP.263.50.2020.RL</t>
  </si>
  <si>
    <t>Przyczepa rolnicza marki URSUS UD-606 o ładowności 6 ton</t>
  </si>
  <si>
    <t>Europejski Fundusz Leasingowy S.A., 54-202 Wrocław, ul. Legnicka 48 bud. C-D</t>
  </si>
  <si>
    <t>2020.149.RL.28.20</t>
  </si>
  <si>
    <t>Dostawa ręczników papierowych, papieru toaletowego oraz czyściwa technicznego</t>
  </si>
  <si>
    <t xml:space="preserve">OPTIMA OLSZTYN Sp. z o.o., 10-603 Olsztyn, ul. Metalowa 4 </t>
  </si>
  <si>
    <t>2020.150.RGŚ.8.20</t>
  </si>
  <si>
    <t>Ekoenergia Aleksander Stachowski, 86-300 Grudziądz, ul. Paderewskiego 16</t>
  </si>
  <si>
    <t>Serwis i usuwanie awarii technologicznej kotłowni oraz sieci cieplnej na Miejskiej Oczyszczalni Ścieków w Olsztynie</t>
  </si>
  <si>
    <t>2020.151.PZP.263.44.2020.RIR</t>
  </si>
  <si>
    <t>Dokumentacja projektowa "Odtworzenie przepompowni ścieków P-4 przy ul. Bałtyckiej"</t>
  </si>
  <si>
    <t>2020.152.10.PA</t>
  </si>
  <si>
    <t>Odbiór odpadów Przepompownia P-10 Kieźliny</t>
  </si>
  <si>
    <t>Zakład Usług Transportowych i Komunalnych S.C. Dariusz Jastrzębski, 10-373 Olsztyn, Wadąg 13</t>
  </si>
  <si>
    <t>2020.153.RL.29.20</t>
  </si>
  <si>
    <t xml:space="preserve">Piec muflowy laboratoryjny </t>
  </si>
  <si>
    <t>2020.155.PB.8.20</t>
  </si>
  <si>
    <t>Umowa o reklamę</t>
  </si>
  <si>
    <t>AGORA S.A., 00-732 Warszawa, ul. Czerska 8/10</t>
  </si>
  <si>
    <t>2020.156.PZP.263.46.2020.RGŚ</t>
  </si>
  <si>
    <t>Dostawa części zamiennych do rozdrabniarek zainstalowanych w Miejskiej Oczyszczalni Ścieków ŁYNA i przepompowni ścieków w Olsztynie - ZADANIE I</t>
  </si>
  <si>
    <t>TECH-POMP Sp. z o.o., 04-423 Warszawa, Al. Sztandarów 1/3</t>
  </si>
  <si>
    <t>2020.158.RIR.212.2020</t>
  </si>
  <si>
    <t xml:space="preserve">Przebudowa kolizji kolektora sanitarnej Bis z istniejącą siecią kablową elektroenergetyczną SN 15kV przy ul. Leśnej w Olsztynie, ul. Leśna obr 4, dz. 9/1, 9/2, 9/3 </t>
  </si>
  <si>
    <t>Energy4you Usługi elektroenergetyczne Łukasz Miszkiewicz, 10-698 Olsztyn, ul. Złota 7 lok. 34</t>
  </si>
  <si>
    <t>2020.159.PZP.263.45.2020.RGŚ</t>
  </si>
  <si>
    <t>Dostawa części zamiennych do krat mechanicznych MEVA zainstalowanych w Miejskiej Oczyszczalni Ścieków ŁYNA i przepompowni ścieków w Olsztynie</t>
  </si>
  <si>
    <t>MEVA-POL Sp. z o.o., 80-275 Gdańsk, ul. Karłowicza 63</t>
  </si>
  <si>
    <t>2020.161.RL.30.20</t>
  </si>
  <si>
    <t>Narzędzia ręczne i inne wyroby</t>
  </si>
  <si>
    <t>Metalzbyt Sp. z o.o., 10-959 Olsztyn, ul. Stalowa 1</t>
  </si>
  <si>
    <t>2020.162.PZP.263.67.2020.RGŚ</t>
  </si>
  <si>
    <t>odbiór, transport i rolnicze zagospodarowanie ustabilizowanego, odwodnionego komunalnego osadu sciekowego (19 08 05)</t>
  </si>
  <si>
    <t>Konsorcjujm - lider Transport Drogowy Pszenny Adam, Frygnowo 22, 14-107 Gierzwałd; konsorcjant - Gospodarstwo Rolne Maciej Piasecki, Kiersztanówko 3, 14-107 Gierzwałd</t>
  </si>
  <si>
    <t>2020.163.PR.1</t>
  </si>
  <si>
    <t>Serwis internetowych aktów prawnych</t>
  </si>
  <si>
    <t>Wolters Kluwer Polska Sp. z o.o., ul. Przykopowa 33, 01-208 Warszawa</t>
  </si>
  <si>
    <t>2020.164.PZP.263.58.2020.RL</t>
  </si>
  <si>
    <t>Dostawa węży ciśnieniowych do pojazdów ssąco-płuczących</t>
  </si>
  <si>
    <t>Inter Global Sp. z o.o., 43-378 Rybarzowice, ul. Bielska 914</t>
  </si>
  <si>
    <t>2020.165.PZP.263.60.2020.PA</t>
  </si>
  <si>
    <t>Dostawa materiałów eksploatacyjnych do drukarek, faksów, kserokopiarek</t>
  </si>
  <si>
    <t>Przedsiębiorstwo Handlowe PAXER Sp. J., Jolanta Prusinowska, Grzegorz Prusinowski, ul. Towarowa 11, 10-416 Olsztyn</t>
  </si>
  <si>
    <t>2020.166.PZP.263.62.I.2020.RL</t>
  </si>
  <si>
    <t>Dostawa armatury wodociągowej: sztywne obudowy do zasuw i nawiertek</t>
  </si>
  <si>
    <t xml:space="preserve">Armatura-Dobrowolski Stanisław Dobrowolski, ul. Towarowa 5, 10-416 </t>
  </si>
  <si>
    <t>2020.167.PZP.263.62.II.2020.RL</t>
  </si>
  <si>
    <t xml:space="preserve">Dostawa armatury wodociągowej: pierścienie klinowe nastawne DN80 </t>
  </si>
  <si>
    <t>INS METAL ARMATURA Technika Połączeń Rur Typowych i Nietypowych Jadwiga Greczyn, 10-417 Olsztyn, ul. Towarowa 14</t>
  </si>
  <si>
    <t>2020.168.RIR.21.40</t>
  </si>
  <si>
    <t>Zaprojektuj i wybuduj: Wymiana wyeksploatowanego kotła gazowego BUDERUS G515 na kocioł G315 o mniejszej mocy tj.: 106-140kW w kotłowni SUW Karolin</t>
  </si>
  <si>
    <r>
      <t>2020.</t>
    </r>
    <r>
      <rPr>
        <sz val="11"/>
        <rFont val="Calibri"/>
        <family val="2"/>
        <charset val="238"/>
      </rPr>
      <t>170.PZP.263.63.2020.RIR</t>
    </r>
  </si>
  <si>
    <t>Remont sieci kanalizacji sanitarnej w ul. Dworcowej 29-41 w Olsztynie</t>
  </si>
  <si>
    <t>Przedsiębiorstwo Inżynieryjno - Budowlane SANBUD Sp. z o.o., ul. Stalowa 4, 10-420 Olsztyn</t>
  </si>
  <si>
    <t>2020.171.PZP.263.72.2020.RIR</t>
  </si>
  <si>
    <t xml:space="preserve">Wykonanie ławy żwirowej oraz przebudowa studzienki kanalizacji deszczowej - rob. dod.   w ramach zadania pn.: Przebudowa sieci kanalizacji sanitarnej w Parku im. Janusza Kusocińskiego w Olsztynie </t>
  </si>
  <si>
    <t>2020.172.PZP.263.66.2020.RGŚ</t>
  </si>
  <si>
    <t>Transport spod pras i załadunek, ustabilizowanie komunalmych osadów ściekowych do rolniczego zagospodarowania</t>
  </si>
  <si>
    <t>Jas-Trans Paweł Jaworski, 06-100 Pułtusk, Szwelice 58</t>
  </si>
  <si>
    <t>2020.173.RSK.01.2020</t>
  </si>
  <si>
    <t>Serwis kamer inspekcyjnych</t>
  </si>
  <si>
    <t>“Else” Technical and Research Service Co.LTD.Sp. z o.o.</t>
  </si>
  <si>
    <t>2020.174.PZP.263.59.2020.RL</t>
  </si>
  <si>
    <t>Nadawczy zestaw pocztowy do seryjnej korespondencji masowej- kopertownica i terminal pocztowy</t>
  </si>
  <si>
    <t xml:space="preserve">DOCUFIELD Sp. z o.o., Sp.k.,  ul. Polska 114, 60-401 Poznań </t>
  </si>
  <si>
    <t>2020.175.RI.040.5.2020.1</t>
  </si>
  <si>
    <t xml:space="preserve">Najem drukarki </t>
  </si>
  <si>
    <t xml:space="preserve">Konica Minolta Business Solutions Polska Sp. z o.o.   ul. Muszkieterów 15,  02-273 Warszawa
</t>
  </si>
  <si>
    <t>2020.176.EPA.02</t>
  </si>
  <si>
    <t>Wykonanie operatu szacunkowego</t>
  </si>
  <si>
    <t>2020.178.RZM.31.20</t>
  </si>
  <si>
    <t>Ręczniki frotte</t>
  </si>
  <si>
    <t>JG Value Wycena nieruchomości Joanna Gryguć-Kołodziejska, 10-691 Olsztyn, ul. Gębika 69/3</t>
  </si>
  <si>
    <t>2020.179.RI.040.5.2020</t>
  </si>
  <si>
    <t xml:space="preserve">Dostęp do Internetu </t>
  </si>
  <si>
    <t>Sukurs, 12-100 Szczytno, ul. Odrodzenia 31</t>
  </si>
  <si>
    <t>2020.180.RZM.32.20</t>
  </si>
  <si>
    <t>Zawory kulowe i złączki Gebo</t>
  </si>
  <si>
    <t>2020.181.RGŚ.9.20</t>
  </si>
  <si>
    <t>Kalibracja separatorów piasku typ SWA28XG</t>
  </si>
  <si>
    <t>2020.182.PZP.263.69.2020.RGŚ</t>
  </si>
  <si>
    <t>Części zamienne do rozdrabniarek typu Channel Monster</t>
  </si>
  <si>
    <t>Zakład Urządzeń Technicznych UNIMASZ Sp. z o.o., 10-420 Olsztyn, ul. Stalowa 4</t>
  </si>
  <si>
    <t>2020.184.PZP.263.71.2020.RIR</t>
  </si>
  <si>
    <t>Naprawa rurociągu tłocznego w pompowni osadu recyrkulowanego</t>
  </si>
  <si>
    <t>2020.185.RIR.21.44.2020</t>
  </si>
  <si>
    <t>Budowa połączenia sieci w ul. Diamentowej i Perłowej w Olsztynie</t>
  </si>
  <si>
    <t>2020.187.PZP.263.73.2020.RIR.21.46.2020</t>
  </si>
  <si>
    <t>Budowa punktu pomiarowego ścieków dopływajacych z gminy Jonkowo</t>
  </si>
  <si>
    <t>2020.188.PZP.263.65.2020.PBR</t>
  </si>
  <si>
    <t>Realizacja talonów w ramach posiłków profilaktycznych</t>
  </si>
  <si>
    <t xml:space="preserve">Carrefour Polska Sp. z o.o., ul. Targowa 72, 03-734 Warszawa </t>
  </si>
  <si>
    <t>2020.191.RIR.21.43</t>
  </si>
  <si>
    <t>Wykonanie przeszklonej ścianki działowej w pok.107 w budynku E</t>
  </si>
  <si>
    <t>2020.198.PZP.263.40.2020.EF</t>
  </si>
  <si>
    <t>Kredyt długoterminowy na sfinansowanie zadań inwestycyjnych</t>
  </si>
  <si>
    <t>Bank Gospodarstwa Krajowego, Al. Jerozolimskie 7, 0-955 Warszawa</t>
  </si>
  <si>
    <t>2020.201.RZM.33.20</t>
  </si>
  <si>
    <t>Kształtki ocynkowane i taśmy</t>
  </si>
  <si>
    <t>ARMATURA DOBROWOLSKI ul. Towaropwa 5, 10-416 OLSZTYN</t>
  </si>
  <si>
    <t>2020.202.PZP.263.68.I.2020.RTW</t>
  </si>
  <si>
    <t>Leasing operacyjny z opcją wykupu Ładowarki teleskopowej MERLO MULTIFARMER / MF 34.9-140</t>
  </si>
  <si>
    <t>Lider - Europejski Fundusz Leasingowy SA, ul. Legnicka 48 bud. C-D, 54-2020 Wrocław, partner - TOOLMEX Sp. z o.o., ul. 1-go Maja 49, 26-110 Skrarżysko Kamienna</t>
  </si>
  <si>
    <t>2020.203.PZP.263.68.II.2020.RTW</t>
  </si>
  <si>
    <t>Leasing operacyjny z opcją wykupuprzyczepy ciągnikowej z kontenerami marki METALTECH model ph12</t>
  </si>
  <si>
    <t>Lider - Europejski Fundusz Leasingowy SA, ul. Legnicka 48 bud. C-D, 54-2020 Wrocław, partner - FRICKE MASZYNY ROLNICZE Sp. z o.o., ul. Przemysłowa 6, 11-700 Mrągowo</t>
  </si>
  <si>
    <t>2020.204.RZM.34.2020</t>
  </si>
  <si>
    <t>Siatka polietylenowa przeciw płazom</t>
  </si>
  <si>
    <t>2020.206.RGŚ.10.20</t>
  </si>
  <si>
    <t>Dostawa dwóch mieszadeł do separatorów piasku typ SWA 28XG</t>
  </si>
  <si>
    <t>2020.207.PZP.263.74.2020.RGŚ</t>
  </si>
  <si>
    <t>Dostawa koagulanta PIX  113 do wspomaga-nia procesu oczyszczania ścieków w Miejskiej Oczyszczalni Ścieków ŁYNA w Olsztynie, ul. Leśna 9</t>
  </si>
  <si>
    <t>KEMIPOL Sp. z o.o., ul. Kuźnicka 6, 72-010 Police</t>
  </si>
  <si>
    <t>2020.209.PB.16.20</t>
  </si>
  <si>
    <t>Przygotowanie i produkcja filmu</t>
  </si>
  <si>
    <t>Produkcja programów radiowych i telewizyjnych Barbara Fedoniuk</t>
  </si>
  <si>
    <t>2020.211.21.2020.RIR</t>
  </si>
  <si>
    <t>Remont dwóch pionowych podnosników/przenosników kubełkowych AT1 i AT3 zainstalowanych w Instalacji Termicznej Przekstałcania Osadów (ITPO) na terenie Miejskiej Oczyszczalni Ścieków ŁYNA w Olsztynie przy ul. Leśnej</t>
  </si>
  <si>
    <t>Realizacje WENGORZ Sp. z o.o. Sp.k. ul. Budowlana 2A, 10-424 Olsztyn</t>
  </si>
  <si>
    <t>2020.212.21.1.9.2020.RIR</t>
  </si>
  <si>
    <t>Wykonanie automatyki węzła kotłowni oraz zamkniętych komór fermentacyjnych w ramach zadania pn.: Przebudowa systemu dystrybucji ciepła na oczyszczalni ścieków Łyna w Olsztynie wraz z robotami towarzyszącymi</t>
  </si>
  <si>
    <t>2020.213.21.1.9.2020.RIR</t>
  </si>
  <si>
    <t>Wykonanie układu telemechaniki dla stacji transformatowej T1 w ramach zadania pn.: Przebudowa systemu dystrybucji ciepła na oczyszczalni ścieków Łyna w Olsztynie wraz z robotami towarzyszącymi</t>
  </si>
  <si>
    <t xml:space="preserve">2020. 214.263.81.2020.PP </t>
  </si>
  <si>
    <t>Sodexo Benefits and Rewards Services Polska Sp. z o.o., 02-697 Warszawa, ul.Rzymkowskiego 53</t>
  </si>
  <si>
    <t>2020.215.8/10/2020/GE</t>
  </si>
  <si>
    <t>Tauron Sprzedaż Sp. z o.o., 30-417 Kraków, ul. Łagiewnicka 60</t>
  </si>
  <si>
    <t xml:space="preserve">Umowa na zakup energii elektrycznej </t>
  </si>
  <si>
    <t>2020.217.PB.17.20</t>
  </si>
  <si>
    <t>Produkcja i emisja materiałów reklamowych</t>
  </si>
  <si>
    <t>Fundacja Mazury Media, ul. Profesorska, 10-080 Olsztyn</t>
  </si>
  <si>
    <t>2020.218.RZM.35.20</t>
  </si>
  <si>
    <t>Dostawa napędu elektrycznego</t>
  </si>
  <si>
    <t>AUMA Sp. z o.o. ul. Komuny Paryskiej 1 d, 41-219 Sosnowiec</t>
  </si>
  <si>
    <t>2020.220.PP.02</t>
  </si>
  <si>
    <t>Dostawa prasy</t>
  </si>
  <si>
    <t>GARMOND PRESS ul.Lubicz 3, 31-034 Kraków</t>
  </si>
  <si>
    <t>2020.221.PZP.263.75.2020.RUR</t>
  </si>
  <si>
    <t xml:space="preserve">Wykonanie dokumentacji technicznej określającej stopień wykorzystania resursu urządzeń dozorowych zamawiającego </t>
  </si>
  <si>
    <t>ZESPOŁY USŁUG TECHNICZNYCH RS NOT Sp. z o.o., ul. Tadeusza Czackiego 3/5, 00-043 Warszawa</t>
  </si>
  <si>
    <t>2020.223.EPA.4</t>
  </si>
  <si>
    <t xml:space="preserve">Opracowanie sposobu świadczenia usługi eksploatacji i konserwacji sieci kanalizacji deszczowej oraz urządzeń podoczyszczających sieci kanalizacji deszczowej na terenie m. Olsztyna - usługa konsultingowa </t>
  </si>
  <si>
    <t>2020.225.PZP.263.79.2020.RTW</t>
  </si>
  <si>
    <t>Usługa ubezpieczeniowa - Ubezpieczenie komunikacyjne PWiK Sp. z o.o. w Olsztynie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</si>
</sst>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/>
    <xf numFmtId="4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0" fillId="0" borderId="2" xfId="0" applyFont="1" applyFill="1" applyBorder="1" applyAlignment="1"/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/>
    <xf numFmtId="0" fontId="4" fillId="0" borderId="1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3" borderId="2" xfId="0" applyFill="1" applyBorder="1" applyAlignment="1">
      <alignment horizontal="left"/>
    </xf>
    <xf numFmtId="0" fontId="2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6"/>
  <sheetViews>
    <sheetView tabSelected="1" workbookViewId="0">
      <pane ySplit="1" topLeftCell="A172" activePane="bottomLeft" state="frozen"/>
      <selection pane="bottomLeft" activeCell="G178" sqref="G134:G178"/>
    </sheetView>
  </sheetViews>
  <sheetFormatPr defaultRowHeight="15" x14ac:dyDescent="0.25"/>
  <cols>
    <col min="1" max="1" width="9.140625" style="7"/>
    <col min="2" max="2" width="15" customWidth="1"/>
    <col min="3" max="3" width="30.140625" style="7" bestFit="1" customWidth="1"/>
    <col min="4" max="4" width="16.140625" customWidth="1"/>
    <col min="5" max="5" width="42.85546875" style="9" customWidth="1"/>
    <col min="6" max="6" width="32.42578125" customWidth="1"/>
    <col min="7" max="7" width="16.28515625" customWidth="1"/>
    <col min="8" max="8" width="19.42578125" customWidth="1"/>
  </cols>
  <sheetData>
    <row r="1" spans="1:8" ht="45" x14ac:dyDescent="0.25">
      <c r="A1" s="11" t="s">
        <v>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  <c r="H1" s="14" t="s">
        <v>6</v>
      </c>
    </row>
    <row r="2" spans="1:8" ht="30" x14ac:dyDescent="0.25">
      <c r="A2" s="11">
        <v>1</v>
      </c>
      <c r="B2" s="1">
        <v>37408</v>
      </c>
      <c r="C2" s="25" t="s">
        <v>187</v>
      </c>
      <c r="D2" s="2">
        <v>43990</v>
      </c>
      <c r="E2" s="15" t="s">
        <v>188</v>
      </c>
      <c r="F2" s="15" t="s">
        <v>189</v>
      </c>
      <c r="G2" s="17">
        <v>5608.8</v>
      </c>
      <c r="H2" s="4" t="s">
        <v>7</v>
      </c>
    </row>
    <row r="3" spans="1:8" ht="45" x14ac:dyDescent="0.25">
      <c r="A3" s="11">
        <v>2</v>
      </c>
      <c r="B3" s="1">
        <v>43837</v>
      </c>
      <c r="C3" s="25" t="s">
        <v>10</v>
      </c>
      <c r="D3" s="2">
        <v>43868</v>
      </c>
      <c r="E3" s="24" t="s">
        <v>11</v>
      </c>
      <c r="F3" s="15" t="s">
        <v>12</v>
      </c>
      <c r="G3" s="17">
        <v>1380</v>
      </c>
      <c r="H3" s="3" t="s">
        <v>8</v>
      </c>
    </row>
    <row r="4" spans="1:8" ht="60" x14ac:dyDescent="0.25">
      <c r="A4" s="11">
        <v>3</v>
      </c>
      <c r="B4" s="1">
        <v>43837</v>
      </c>
      <c r="C4" s="25" t="s">
        <v>86</v>
      </c>
      <c r="D4" s="2">
        <v>44502</v>
      </c>
      <c r="E4" s="15" t="s">
        <v>87</v>
      </c>
      <c r="F4" s="15" t="s">
        <v>88</v>
      </c>
      <c r="G4" s="17">
        <v>15987</v>
      </c>
      <c r="H4" s="4" t="s">
        <v>8</v>
      </c>
    </row>
    <row r="5" spans="1:8" ht="30" x14ac:dyDescent="0.25">
      <c r="A5" s="11">
        <v>4</v>
      </c>
      <c r="B5" s="1">
        <v>43844</v>
      </c>
      <c r="C5" s="25" t="s">
        <v>13</v>
      </c>
      <c r="D5" s="2">
        <v>43881</v>
      </c>
      <c r="E5" s="24" t="s">
        <v>14</v>
      </c>
      <c r="F5" s="15" t="s">
        <v>15</v>
      </c>
      <c r="G5" s="17">
        <v>19667.7</v>
      </c>
      <c r="H5" s="4" t="s">
        <v>7</v>
      </c>
    </row>
    <row r="6" spans="1:8" x14ac:dyDescent="0.25">
      <c r="A6" s="11">
        <v>5</v>
      </c>
      <c r="B6" s="5">
        <v>43845</v>
      </c>
      <c r="C6" s="25" t="s">
        <v>19</v>
      </c>
      <c r="D6" s="2">
        <v>43935</v>
      </c>
      <c r="E6" s="24" t="s">
        <v>20</v>
      </c>
      <c r="F6" s="15" t="s">
        <v>21</v>
      </c>
      <c r="G6" s="17">
        <v>1338120</v>
      </c>
      <c r="H6" s="4" t="s">
        <v>8</v>
      </c>
    </row>
    <row r="7" spans="1:8" ht="30" x14ac:dyDescent="0.25">
      <c r="A7" s="11">
        <v>6</v>
      </c>
      <c r="B7" s="1">
        <v>43846</v>
      </c>
      <c r="C7" s="25" t="s">
        <v>16</v>
      </c>
      <c r="D7" s="2">
        <v>43860</v>
      </c>
      <c r="E7" s="24" t="s">
        <v>17</v>
      </c>
      <c r="F7" s="15" t="s">
        <v>18</v>
      </c>
      <c r="G7" s="17">
        <v>20172</v>
      </c>
      <c r="H7" s="4" t="s">
        <v>7</v>
      </c>
    </row>
    <row r="8" spans="1:8" ht="60" x14ac:dyDescent="0.25">
      <c r="A8" s="11">
        <v>7</v>
      </c>
      <c r="B8" s="1">
        <v>43853</v>
      </c>
      <c r="C8" s="25" t="s">
        <v>227</v>
      </c>
      <c r="D8" s="2">
        <v>44084</v>
      </c>
      <c r="E8" s="15" t="s">
        <v>228</v>
      </c>
      <c r="F8" s="15" t="s">
        <v>229</v>
      </c>
      <c r="G8" s="17">
        <v>17958</v>
      </c>
      <c r="H8" s="4" t="s">
        <v>8</v>
      </c>
    </row>
    <row r="9" spans="1:8" ht="30" x14ac:dyDescent="0.25">
      <c r="A9" s="11">
        <v>8</v>
      </c>
      <c r="B9" s="1">
        <v>43859</v>
      </c>
      <c r="C9" s="25" t="s">
        <v>22</v>
      </c>
      <c r="D9" s="2">
        <v>43873</v>
      </c>
      <c r="E9" s="15" t="s">
        <v>23</v>
      </c>
      <c r="F9" s="15" t="s">
        <v>24</v>
      </c>
      <c r="G9" s="17">
        <v>29018.26</v>
      </c>
      <c r="H9" s="4" t="s">
        <v>7</v>
      </c>
    </row>
    <row r="10" spans="1:8" ht="30" x14ac:dyDescent="0.25">
      <c r="A10" s="11">
        <v>9</v>
      </c>
      <c r="B10" s="1">
        <v>43861</v>
      </c>
      <c r="C10" s="25" t="s">
        <v>54</v>
      </c>
      <c r="D10" s="2">
        <v>44227</v>
      </c>
      <c r="E10" s="15" t="s">
        <v>56</v>
      </c>
      <c r="F10" s="15" t="s">
        <v>57</v>
      </c>
      <c r="G10" s="17">
        <v>14538.6</v>
      </c>
      <c r="H10" s="4" t="s">
        <v>8</v>
      </c>
    </row>
    <row r="11" spans="1:8" ht="30" x14ac:dyDescent="0.25">
      <c r="A11" s="11">
        <v>10</v>
      </c>
      <c r="B11" s="1">
        <v>43864</v>
      </c>
      <c r="C11" s="25" t="s">
        <v>25</v>
      </c>
      <c r="D11" s="2">
        <v>37318</v>
      </c>
      <c r="E11" s="15" t="s">
        <v>26</v>
      </c>
      <c r="F11" s="15" t="s">
        <v>27</v>
      </c>
      <c r="G11" s="17">
        <f>23370</f>
        <v>23370</v>
      </c>
      <c r="H11" s="4" t="s">
        <v>8</v>
      </c>
    </row>
    <row r="12" spans="1:8" ht="45" x14ac:dyDescent="0.25">
      <c r="A12" s="11">
        <v>11</v>
      </c>
      <c r="B12" s="1">
        <v>43864</v>
      </c>
      <c r="C12" s="25" t="s">
        <v>36</v>
      </c>
      <c r="D12" s="2">
        <v>44196</v>
      </c>
      <c r="E12" s="15" t="s">
        <v>37</v>
      </c>
      <c r="F12" s="15" t="s">
        <v>38</v>
      </c>
      <c r="G12" s="17">
        <f>47300*1.23</f>
        <v>58179</v>
      </c>
      <c r="H12" s="4" t="s">
        <v>8</v>
      </c>
    </row>
    <row r="13" spans="1:8" x14ac:dyDescent="0.25">
      <c r="A13" s="11">
        <v>12</v>
      </c>
      <c r="B13" s="1">
        <v>43867</v>
      </c>
      <c r="C13" s="25" t="s">
        <v>30</v>
      </c>
      <c r="D13" s="2">
        <v>43889</v>
      </c>
      <c r="E13" s="15" t="s">
        <v>31</v>
      </c>
      <c r="F13" s="15" t="s">
        <v>32</v>
      </c>
      <c r="G13" s="17">
        <v>700</v>
      </c>
      <c r="H13" s="4" t="s">
        <v>8</v>
      </c>
    </row>
    <row r="14" spans="1:8" ht="30" x14ac:dyDescent="0.25">
      <c r="A14" s="11">
        <v>13</v>
      </c>
      <c r="B14" s="1">
        <v>43872</v>
      </c>
      <c r="C14" s="25" t="s">
        <v>28</v>
      </c>
      <c r="D14" s="2">
        <v>44238</v>
      </c>
      <c r="E14" s="15" t="s">
        <v>29</v>
      </c>
      <c r="F14" s="15" t="s">
        <v>24</v>
      </c>
      <c r="G14" s="17">
        <v>13491.13</v>
      </c>
      <c r="H14" s="4" t="s">
        <v>7</v>
      </c>
    </row>
    <row r="15" spans="1:8" ht="45" x14ac:dyDescent="0.25">
      <c r="A15" s="11">
        <v>14</v>
      </c>
      <c r="B15" s="1">
        <v>43873</v>
      </c>
      <c r="C15" s="25" t="s">
        <v>33</v>
      </c>
      <c r="D15" s="2">
        <v>44969</v>
      </c>
      <c r="E15" s="15" t="s">
        <v>34</v>
      </c>
      <c r="F15" s="15" t="s">
        <v>35</v>
      </c>
      <c r="G15" s="17">
        <v>18644.34</v>
      </c>
      <c r="H15" s="4" t="s">
        <v>7</v>
      </c>
    </row>
    <row r="16" spans="1:8" ht="45" x14ac:dyDescent="0.25">
      <c r="A16" s="11">
        <v>15</v>
      </c>
      <c r="B16" s="1">
        <v>43874</v>
      </c>
      <c r="C16" s="30" t="s">
        <v>233</v>
      </c>
      <c r="D16" s="2">
        <v>43930</v>
      </c>
      <c r="E16" s="15" t="s">
        <v>234</v>
      </c>
      <c r="F16" s="15" t="s">
        <v>235</v>
      </c>
      <c r="G16" s="17">
        <v>9717</v>
      </c>
      <c r="H16" s="4" t="s">
        <v>8</v>
      </c>
    </row>
    <row r="17" spans="1:8" ht="30" x14ac:dyDescent="0.25">
      <c r="A17" s="11">
        <v>16</v>
      </c>
      <c r="B17" s="1">
        <v>43875</v>
      </c>
      <c r="C17" s="32" t="s">
        <v>42</v>
      </c>
      <c r="D17" s="2">
        <v>44606</v>
      </c>
      <c r="E17" s="15" t="s">
        <v>43</v>
      </c>
      <c r="F17" s="15" t="s">
        <v>44</v>
      </c>
      <c r="G17" s="17">
        <v>8195.3700000000008</v>
      </c>
      <c r="H17" s="4" t="s">
        <v>7</v>
      </c>
    </row>
    <row r="18" spans="1:8" ht="30" x14ac:dyDescent="0.25">
      <c r="A18" s="11">
        <v>17</v>
      </c>
      <c r="B18" s="1">
        <v>43875</v>
      </c>
      <c r="C18" s="27" t="s">
        <v>45</v>
      </c>
      <c r="D18" s="2">
        <v>43889</v>
      </c>
      <c r="E18" s="15" t="s">
        <v>46</v>
      </c>
      <c r="F18" s="15" t="s">
        <v>47</v>
      </c>
      <c r="G18" s="17">
        <v>24101.85</v>
      </c>
      <c r="H18" s="4" t="s">
        <v>7</v>
      </c>
    </row>
    <row r="19" spans="1:8" ht="45" x14ac:dyDescent="0.25">
      <c r="A19" s="11">
        <v>18</v>
      </c>
      <c r="B19" s="1">
        <v>43875</v>
      </c>
      <c r="C19" s="24" t="s">
        <v>52</v>
      </c>
      <c r="D19" s="2">
        <v>44606</v>
      </c>
      <c r="E19" s="15" t="s">
        <v>55</v>
      </c>
      <c r="F19" s="15" t="s">
        <v>53</v>
      </c>
      <c r="G19" s="17">
        <v>5018.3999999999996</v>
      </c>
      <c r="H19" s="4" t="s">
        <v>8</v>
      </c>
    </row>
    <row r="20" spans="1:8" ht="45" x14ac:dyDescent="0.25">
      <c r="A20" s="11">
        <v>19</v>
      </c>
      <c r="B20" s="1">
        <v>43878</v>
      </c>
      <c r="C20" s="25" t="s">
        <v>48</v>
      </c>
      <c r="D20" s="2">
        <v>43970</v>
      </c>
      <c r="E20" s="15" t="s">
        <v>49</v>
      </c>
      <c r="F20" s="15" t="s">
        <v>50</v>
      </c>
      <c r="G20" s="17">
        <v>105789</v>
      </c>
      <c r="H20" s="4" t="s">
        <v>51</v>
      </c>
    </row>
    <row r="21" spans="1:8" ht="45" x14ac:dyDescent="0.25">
      <c r="A21" s="11">
        <v>20</v>
      </c>
      <c r="B21" s="1">
        <v>43881</v>
      </c>
      <c r="C21" s="25" t="s">
        <v>39</v>
      </c>
      <c r="D21" s="2">
        <v>44012</v>
      </c>
      <c r="E21" s="15" t="s">
        <v>40</v>
      </c>
      <c r="F21" s="15" t="s">
        <v>41</v>
      </c>
      <c r="G21" s="17">
        <v>13332</v>
      </c>
      <c r="H21" s="4" t="s">
        <v>8</v>
      </c>
    </row>
    <row r="22" spans="1:8" ht="75" x14ac:dyDescent="0.25">
      <c r="A22" s="11">
        <v>21</v>
      </c>
      <c r="B22" s="1">
        <v>43885</v>
      </c>
      <c r="C22" s="24" t="s">
        <v>58</v>
      </c>
      <c r="D22" s="2">
        <v>44053</v>
      </c>
      <c r="E22" s="15" t="s">
        <v>59</v>
      </c>
      <c r="F22" s="15" t="s">
        <v>27</v>
      </c>
      <c r="G22" s="17">
        <v>104550</v>
      </c>
      <c r="H22" s="4" t="s">
        <v>8</v>
      </c>
    </row>
    <row r="23" spans="1:8" ht="45" x14ac:dyDescent="0.25">
      <c r="A23" s="11">
        <v>22</v>
      </c>
      <c r="B23" s="1">
        <v>43885</v>
      </c>
      <c r="C23" s="25" t="s">
        <v>60</v>
      </c>
      <c r="D23" s="2">
        <v>43906</v>
      </c>
      <c r="E23" s="15" t="s">
        <v>61</v>
      </c>
      <c r="F23" s="15" t="s">
        <v>62</v>
      </c>
      <c r="G23" s="17">
        <f>12494.83</f>
        <v>12494.83</v>
      </c>
      <c r="H23" s="4" t="s">
        <v>7</v>
      </c>
    </row>
    <row r="24" spans="1:8" ht="45" x14ac:dyDescent="0.25">
      <c r="A24" s="11">
        <v>23</v>
      </c>
      <c r="B24" s="1">
        <v>43887</v>
      </c>
      <c r="C24" s="25" t="s">
        <v>72</v>
      </c>
      <c r="D24" s="2">
        <v>44253</v>
      </c>
      <c r="E24" s="15" t="s">
        <v>73</v>
      </c>
      <c r="F24" s="15" t="s">
        <v>74</v>
      </c>
      <c r="G24" s="17">
        <v>17220</v>
      </c>
      <c r="H24" s="4" t="s">
        <v>8</v>
      </c>
    </row>
    <row r="25" spans="1:8" ht="45" x14ac:dyDescent="0.25">
      <c r="A25" s="11">
        <v>24</v>
      </c>
      <c r="B25" s="1">
        <v>43887</v>
      </c>
      <c r="C25" s="25" t="s">
        <v>230</v>
      </c>
      <c r="D25" s="2">
        <v>44925</v>
      </c>
      <c r="E25" s="15" t="s">
        <v>231</v>
      </c>
      <c r="F25" s="15" t="s">
        <v>232</v>
      </c>
      <c r="G25" s="17">
        <v>35670</v>
      </c>
      <c r="H25" s="4" t="s">
        <v>8</v>
      </c>
    </row>
    <row r="26" spans="1:8" ht="30" x14ac:dyDescent="0.25">
      <c r="A26" s="11">
        <v>25</v>
      </c>
      <c r="B26" s="1">
        <v>43892</v>
      </c>
      <c r="C26" s="25" t="s">
        <v>75</v>
      </c>
      <c r="D26" s="2">
        <v>44441</v>
      </c>
      <c r="E26" s="15" t="s">
        <v>76</v>
      </c>
      <c r="F26" s="15" t="s">
        <v>24</v>
      </c>
      <c r="G26" s="17">
        <v>73715.59</v>
      </c>
      <c r="H26" s="4" t="s">
        <v>7</v>
      </c>
    </row>
    <row r="27" spans="1:8" ht="60" x14ac:dyDescent="0.25">
      <c r="A27" s="11">
        <v>26</v>
      </c>
      <c r="B27" s="1">
        <v>43892</v>
      </c>
      <c r="C27" s="25" t="s">
        <v>77</v>
      </c>
      <c r="D27" s="2">
        <v>44196</v>
      </c>
      <c r="E27" s="15" t="s">
        <v>78</v>
      </c>
      <c r="F27" s="15" t="s">
        <v>79</v>
      </c>
      <c r="G27" s="17">
        <v>7706</v>
      </c>
      <c r="H27" s="4" t="s">
        <v>8</v>
      </c>
    </row>
    <row r="28" spans="1:8" ht="30" x14ac:dyDescent="0.25">
      <c r="A28" s="11">
        <v>27</v>
      </c>
      <c r="B28" s="1">
        <v>43893</v>
      </c>
      <c r="C28" s="25" t="s">
        <v>80</v>
      </c>
      <c r="D28" s="2">
        <v>43895</v>
      </c>
      <c r="E28" s="15" t="s">
        <v>81</v>
      </c>
      <c r="F28" s="15" t="s">
        <v>82</v>
      </c>
      <c r="G28" s="17">
        <v>5199.2</v>
      </c>
      <c r="H28" s="4" t="s">
        <v>7</v>
      </c>
    </row>
    <row r="29" spans="1:8" ht="45" x14ac:dyDescent="0.25">
      <c r="A29" s="11">
        <v>28</v>
      </c>
      <c r="B29" s="1">
        <v>43894</v>
      </c>
      <c r="C29" s="25" t="s">
        <v>63</v>
      </c>
      <c r="D29" s="2">
        <v>44350</v>
      </c>
      <c r="E29" s="15" t="s">
        <v>64</v>
      </c>
      <c r="F29" s="15" t="s">
        <v>65</v>
      </c>
      <c r="G29" s="17">
        <v>223983</v>
      </c>
      <c r="H29" s="4" t="s">
        <v>7</v>
      </c>
    </row>
    <row r="30" spans="1:8" ht="30" x14ac:dyDescent="0.25">
      <c r="A30" s="11">
        <v>29</v>
      </c>
      <c r="B30" s="1">
        <v>43894</v>
      </c>
      <c r="C30" s="25" t="s">
        <v>66</v>
      </c>
      <c r="D30" s="2">
        <v>44350</v>
      </c>
      <c r="E30" s="16" t="s">
        <v>67</v>
      </c>
      <c r="F30" s="15" t="s">
        <v>68</v>
      </c>
      <c r="G30" s="17">
        <v>165742.5</v>
      </c>
      <c r="H30" s="4" t="s">
        <v>7</v>
      </c>
    </row>
    <row r="31" spans="1:8" ht="30" x14ac:dyDescent="0.25">
      <c r="A31" s="11">
        <v>30</v>
      </c>
      <c r="B31" s="1">
        <v>43894</v>
      </c>
      <c r="C31" s="25" t="s">
        <v>69</v>
      </c>
      <c r="D31" s="2">
        <v>44350</v>
      </c>
      <c r="E31" s="15" t="s">
        <v>70</v>
      </c>
      <c r="F31" s="15" t="s">
        <v>71</v>
      </c>
      <c r="G31" s="17">
        <v>244425.60000000001</v>
      </c>
      <c r="H31" s="4" t="s">
        <v>7</v>
      </c>
    </row>
    <row r="32" spans="1:8" ht="45" x14ac:dyDescent="0.25">
      <c r="A32" s="11">
        <v>31</v>
      </c>
      <c r="B32" s="1">
        <v>43896</v>
      </c>
      <c r="C32" s="25" t="s">
        <v>110</v>
      </c>
      <c r="D32" s="2">
        <v>43910</v>
      </c>
      <c r="E32" s="15" t="s">
        <v>111</v>
      </c>
      <c r="F32" s="15" t="s">
        <v>112</v>
      </c>
      <c r="G32" s="17">
        <f>4305</f>
        <v>4305</v>
      </c>
      <c r="H32" s="4" t="s">
        <v>8</v>
      </c>
    </row>
    <row r="33" spans="1:8" ht="60" x14ac:dyDescent="0.25">
      <c r="A33" s="11">
        <v>32</v>
      </c>
      <c r="B33" s="1">
        <v>43896</v>
      </c>
      <c r="C33" s="25" t="s">
        <v>236</v>
      </c>
      <c r="D33" s="2">
        <v>43931</v>
      </c>
      <c r="E33" s="15" t="s">
        <v>239</v>
      </c>
      <c r="F33" s="15" t="s">
        <v>237</v>
      </c>
      <c r="G33" s="17">
        <f>10024</f>
        <v>10024</v>
      </c>
      <c r="H33" s="4" t="s">
        <v>51</v>
      </c>
    </row>
    <row r="34" spans="1:8" ht="45" x14ac:dyDescent="0.25">
      <c r="A34" s="11">
        <v>33</v>
      </c>
      <c r="B34" s="1">
        <v>43902</v>
      </c>
      <c r="C34" s="25" t="s">
        <v>238</v>
      </c>
      <c r="D34" s="2">
        <v>44025</v>
      </c>
      <c r="E34" s="15" t="s">
        <v>240</v>
      </c>
      <c r="F34" s="15" t="s">
        <v>229</v>
      </c>
      <c r="G34" s="17">
        <v>22017</v>
      </c>
      <c r="H34" s="4" t="s">
        <v>8</v>
      </c>
    </row>
    <row r="35" spans="1:8" ht="45" x14ac:dyDescent="0.25">
      <c r="A35" s="11">
        <v>34</v>
      </c>
      <c r="B35" s="1">
        <v>43902</v>
      </c>
      <c r="C35" s="25" t="s">
        <v>244</v>
      </c>
      <c r="D35" s="2">
        <v>44025</v>
      </c>
      <c r="E35" s="15" t="s">
        <v>245</v>
      </c>
      <c r="F35" s="15" t="s">
        <v>246</v>
      </c>
      <c r="G35" s="17">
        <v>27921</v>
      </c>
      <c r="H35" s="4" t="s">
        <v>8</v>
      </c>
    </row>
    <row r="36" spans="1:8" ht="30" x14ac:dyDescent="0.25">
      <c r="A36" s="11">
        <v>35</v>
      </c>
      <c r="B36" s="1">
        <v>43903</v>
      </c>
      <c r="C36" s="25" t="s">
        <v>83</v>
      </c>
      <c r="D36" s="2">
        <v>43959</v>
      </c>
      <c r="E36" s="15" t="s">
        <v>84</v>
      </c>
      <c r="F36" s="15" t="s">
        <v>85</v>
      </c>
      <c r="G36" s="17">
        <v>10146.27</v>
      </c>
      <c r="H36" s="4" t="s">
        <v>7</v>
      </c>
    </row>
    <row r="37" spans="1:8" ht="30" x14ac:dyDescent="0.25">
      <c r="A37" s="11">
        <v>36</v>
      </c>
      <c r="B37" s="1">
        <v>43903</v>
      </c>
      <c r="C37" s="25" t="s">
        <v>241</v>
      </c>
      <c r="D37" s="2">
        <v>44451</v>
      </c>
      <c r="E37" s="15" t="s">
        <v>242</v>
      </c>
      <c r="F37" s="15" t="s">
        <v>243</v>
      </c>
      <c r="G37" s="17">
        <v>53118.78</v>
      </c>
      <c r="H37" s="4" t="s">
        <v>7</v>
      </c>
    </row>
    <row r="38" spans="1:8" ht="60.75" x14ac:dyDescent="0.25">
      <c r="A38" s="11">
        <v>37</v>
      </c>
      <c r="B38" s="1">
        <v>43906</v>
      </c>
      <c r="C38" s="25" t="s">
        <v>92</v>
      </c>
      <c r="D38" s="2">
        <v>45016</v>
      </c>
      <c r="E38" s="31" t="s">
        <v>93</v>
      </c>
      <c r="F38" s="15" t="s">
        <v>94</v>
      </c>
      <c r="G38" s="17">
        <v>788000</v>
      </c>
      <c r="H38" s="4" t="s">
        <v>8</v>
      </c>
    </row>
    <row r="39" spans="1:8" ht="60" x14ac:dyDescent="0.25">
      <c r="A39" s="11">
        <v>38</v>
      </c>
      <c r="B39" s="1">
        <v>43907</v>
      </c>
      <c r="C39" s="25" t="s">
        <v>89</v>
      </c>
      <c r="D39" s="2">
        <v>44272</v>
      </c>
      <c r="E39" s="15" t="s">
        <v>90</v>
      </c>
      <c r="F39" s="15" t="s">
        <v>91</v>
      </c>
      <c r="G39" s="17">
        <v>53505</v>
      </c>
      <c r="H39" s="4" t="s">
        <v>7</v>
      </c>
    </row>
    <row r="40" spans="1:8" ht="45" x14ac:dyDescent="0.25">
      <c r="A40" s="11">
        <v>39</v>
      </c>
      <c r="B40" s="1">
        <v>43914</v>
      </c>
      <c r="C40" s="25" t="s">
        <v>248</v>
      </c>
      <c r="D40" s="2">
        <v>44036</v>
      </c>
      <c r="E40" s="15" t="s">
        <v>249</v>
      </c>
      <c r="F40" s="15" t="s">
        <v>250</v>
      </c>
      <c r="G40" s="17">
        <v>14145</v>
      </c>
      <c r="H40" s="4" t="s">
        <v>8</v>
      </c>
    </row>
    <row r="41" spans="1:8" ht="105" x14ac:dyDescent="0.25">
      <c r="A41" s="11">
        <v>40</v>
      </c>
      <c r="B41" s="1">
        <v>43915</v>
      </c>
      <c r="C41" s="25" t="s">
        <v>101</v>
      </c>
      <c r="D41" s="2">
        <v>43929</v>
      </c>
      <c r="E41" s="15" t="s">
        <v>103</v>
      </c>
      <c r="F41" s="15" t="s">
        <v>102</v>
      </c>
      <c r="G41" s="23">
        <v>28853.93</v>
      </c>
      <c r="H41" s="4" t="s">
        <v>51</v>
      </c>
    </row>
    <row r="42" spans="1:8" ht="45" x14ac:dyDescent="0.25">
      <c r="A42" s="11">
        <v>41</v>
      </c>
      <c r="B42" s="1">
        <v>43916</v>
      </c>
      <c r="C42" s="25" t="s">
        <v>95</v>
      </c>
      <c r="D42" s="2">
        <v>43937</v>
      </c>
      <c r="E42" s="15" t="s">
        <v>96</v>
      </c>
      <c r="F42" s="15" t="s">
        <v>97</v>
      </c>
      <c r="G42" s="17">
        <v>33388.47</v>
      </c>
      <c r="H42" s="4" t="s">
        <v>7</v>
      </c>
    </row>
    <row r="43" spans="1:8" ht="45" x14ac:dyDescent="0.25">
      <c r="A43" s="11">
        <v>42</v>
      </c>
      <c r="B43" s="1">
        <v>43920</v>
      </c>
      <c r="C43" s="25" t="s">
        <v>98</v>
      </c>
      <c r="D43" s="2">
        <v>43962</v>
      </c>
      <c r="E43" s="15" t="s">
        <v>99</v>
      </c>
      <c r="F43" s="15" t="s">
        <v>100</v>
      </c>
      <c r="G43" s="17">
        <v>3653.1</v>
      </c>
      <c r="H43" s="4" t="s">
        <v>8</v>
      </c>
    </row>
    <row r="44" spans="1:8" ht="60" x14ac:dyDescent="0.25">
      <c r="A44" s="11">
        <v>43</v>
      </c>
      <c r="B44" s="1">
        <v>43920</v>
      </c>
      <c r="C44" s="25" t="s">
        <v>251</v>
      </c>
      <c r="D44" s="2">
        <v>44119</v>
      </c>
      <c r="E44" s="15" t="s">
        <v>252</v>
      </c>
      <c r="F44" s="33" t="s">
        <v>253</v>
      </c>
      <c r="G44" s="17">
        <v>1269721.6200000001</v>
      </c>
      <c r="H44" s="4" t="s">
        <v>7</v>
      </c>
    </row>
    <row r="45" spans="1:8" ht="60" x14ac:dyDescent="0.25">
      <c r="A45" s="11">
        <v>44</v>
      </c>
      <c r="B45" s="1">
        <v>43920</v>
      </c>
      <c r="C45" s="25" t="s">
        <v>254</v>
      </c>
      <c r="D45" s="2">
        <v>44119</v>
      </c>
      <c r="E45" s="15" t="s">
        <v>255</v>
      </c>
      <c r="F45" s="15" t="s">
        <v>253</v>
      </c>
      <c r="G45" s="17">
        <v>2036485.17</v>
      </c>
      <c r="H45" s="4" t="s">
        <v>7</v>
      </c>
    </row>
    <row r="46" spans="1:8" ht="30" x14ac:dyDescent="0.25">
      <c r="A46" s="11">
        <v>45</v>
      </c>
      <c r="B46" s="1">
        <v>43921</v>
      </c>
      <c r="C46" s="25" t="s">
        <v>149</v>
      </c>
      <c r="D46" s="2">
        <v>44165</v>
      </c>
      <c r="E46" s="15" t="s">
        <v>150</v>
      </c>
      <c r="F46" s="15" t="s">
        <v>151</v>
      </c>
      <c r="G46" s="17">
        <v>34440</v>
      </c>
      <c r="H46" s="4" t="s">
        <v>8</v>
      </c>
    </row>
    <row r="47" spans="1:8" ht="45" x14ac:dyDescent="0.25">
      <c r="A47" s="11">
        <v>46</v>
      </c>
      <c r="B47" s="1">
        <v>43921</v>
      </c>
      <c r="C47" s="25" t="s">
        <v>256</v>
      </c>
      <c r="D47" s="2">
        <v>44119</v>
      </c>
      <c r="E47" s="15" t="s">
        <v>257</v>
      </c>
      <c r="F47" s="15" t="s">
        <v>229</v>
      </c>
      <c r="G47" s="17">
        <v>54120</v>
      </c>
      <c r="H47" s="4" t="s">
        <v>51</v>
      </c>
    </row>
    <row r="48" spans="1:8" ht="60" x14ac:dyDescent="0.25">
      <c r="A48" s="11">
        <v>47</v>
      </c>
      <c r="B48" s="1">
        <v>43922</v>
      </c>
      <c r="C48" s="25" t="s">
        <v>104</v>
      </c>
      <c r="D48" s="2">
        <v>43955</v>
      </c>
      <c r="E48" s="15" t="s">
        <v>105</v>
      </c>
      <c r="F48" s="15" t="s">
        <v>106</v>
      </c>
      <c r="G48" s="28">
        <v>16283.43</v>
      </c>
      <c r="H48" s="4" t="s">
        <v>8</v>
      </c>
    </row>
    <row r="49" spans="1:8" ht="60" x14ac:dyDescent="0.25">
      <c r="A49" s="11">
        <v>48</v>
      </c>
      <c r="B49" s="1">
        <v>43927</v>
      </c>
      <c r="C49" s="25" t="s">
        <v>107</v>
      </c>
      <c r="D49" s="2">
        <v>43949</v>
      </c>
      <c r="E49" s="15" t="s">
        <v>108</v>
      </c>
      <c r="F49" s="15" t="s">
        <v>109</v>
      </c>
      <c r="G49" s="17">
        <v>7995</v>
      </c>
      <c r="H49" s="4" t="s">
        <v>8</v>
      </c>
    </row>
    <row r="50" spans="1:8" ht="45" x14ac:dyDescent="0.25">
      <c r="A50" s="11">
        <v>49</v>
      </c>
      <c r="B50" s="1">
        <v>43927</v>
      </c>
      <c r="C50" s="25" t="s">
        <v>261</v>
      </c>
      <c r="D50" s="2">
        <v>43930</v>
      </c>
      <c r="E50" s="15" t="s">
        <v>262</v>
      </c>
      <c r="F50" s="15" t="s">
        <v>263</v>
      </c>
      <c r="G50" s="17">
        <v>137480</v>
      </c>
      <c r="H50" s="4" t="s">
        <v>7</v>
      </c>
    </row>
    <row r="51" spans="1:8" ht="45" x14ac:dyDescent="0.25">
      <c r="A51" s="11">
        <v>50</v>
      </c>
      <c r="B51" s="1">
        <v>43928</v>
      </c>
      <c r="C51" s="25" t="s">
        <v>207</v>
      </c>
      <c r="D51" s="2">
        <v>43981</v>
      </c>
      <c r="E51" s="15" t="s">
        <v>208</v>
      </c>
      <c r="F51" s="15" t="s">
        <v>209</v>
      </c>
      <c r="G51" s="17">
        <v>73554</v>
      </c>
      <c r="H51" s="4" t="s">
        <v>7</v>
      </c>
    </row>
    <row r="52" spans="1:8" ht="30" x14ac:dyDescent="0.25">
      <c r="A52" s="11">
        <v>51</v>
      </c>
      <c r="B52" s="1">
        <v>43931</v>
      </c>
      <c r="C52" s="25" t="s">
        <v>116</v>
      </c>
      <c r="D52" s="2">
        <v>43973</v>
      </c>
      <c r="E52" s="15" t="s">
        <v>117</v>
      </c>
      <c r="F52" s="15" t="s">
        <v>118</v>
      </c>
      <c r="G52" s="17">
        <f>35608.5</f>
        <v>35608.5</v>
      </c>
      <c r="H52" s="4" t="s">
        <v>8</v>
      </c>
    </row>
    <row r="53" spans="1:8" ht="60" x14ac:dyDescent="0.25">
      <c r="A53" s="11">
        <v>52</v>
      </c>
      <c r="B53" s="1">
        <v>43936</v>
      </c>
      <c r="C53" s="25" t="s">
        <v>113</v>
      </c>
      <c r="D53" s="2">
        <v>43992</v>
      </c>
      <c r="E53" s="15" t="s">
        <v>115</v>
      </c>
      <c r="F53" s="15" t="s">
        <v>114</v>
      </c>
      <c r="G53" s="17">
        <v>30563.66</v>
      </c>
      <c r="H53" s="4" t="s">
        <v>51</v>
      </c>
    </row>
    <row r="54" spans="1:8" ht="45" x14ac:dyDescent="0.25">
      <c r="A54" s="11">
        <v>53</v>
      </c>
      <c r="B54" s="1">
        <v>43936</v>
      </c>
      <c r="C54" s="25" t="s">
        <v>258</v>
      </c>
      <c r="D54" s="2">
        <v>44058</v>
      </c>
      <c r="E54" s="15" t="s">
        <v>259</v>
      </c>
      <c r="F54" s="22" t="s">
        <v>260</v>
      </c>
      <c r="G54" s="17">
        <v>21156</v>
      </c>
      <c r="H54" s="4" t="s">
        <v>8</v>
      </c>
    </row>
    <row r="55" spans="1:8" ht="30" x14ac:dyDescent="0.25">
      <c r="A55" s="11">
        <v>54</v>
      </c>
      <c r="B55" s="1">
        <v>43938</v>
      </c>
      <c r="C55" s="25" t="s">
        <v>137</v>
      </c>
      <c r="D55" s="2">
        <v>44667</v>
      </c>
      <c r="E55" s="15" t="s">
        <v>139</v>
      </c>
      <c r="F55" s="15" t="s">
        <v>138</v>
      </c>
      <c r="G55" s="17">
        <v>69295.740000000005</v>
      </c>
      <c r="H55" s="4" t="s">
        <v>7</v>
      </c>
    </row>
    <row r="56" spans="1:8" ht="30" x14ac:dyDescent="0.25">
      <c r="A56" s="11">
        <v>55</v>
      </c>
      <c r="B56" s="1">
        <v>43941</v>
      </c>
      <c r="C56" s="25" t="s">
        <v>140</v>
      </c>
      <c r="D56" s="2">
        <v>44488</v>
      </c>
      <c r="E56" s="15" t="s">
        <v>141</v>
      </c>
      <c r="F56" s="15" t="s">
        <v>142</v>
      </c>
      <c r="G56" s="17">
        <v>60034.080000000002</v>
      </c>
      <c r="H56" s="4" t="s">
        <v>7</v>
      </c>
    </row>
    <row r="57" spans="1:8" ht="90" x14ac:dyDescent="0.25">
      <c r="A57" s="11">
        <v>56</v>
      </c>
      <c r="B57" s="1">
        <v>43941</v>
      </c>
      <c r="C57" s="25" t="s">
        <v>264</v>
      </c>
      <c r="D57" s="2">
        <v>44305</v>
      </c>
      <c r="E57" s="15" t="s">
        <v>265</v>
      </c>
      <c r="F57" s="15" t="s">
        <v>266</v>
      </c>
      <c r="G57" s="17">
        <v>5715360</v>
      </c>
      <c r="H57" s="4" t="s">
        <v>8</v>
      </c>
    </row>
    <row r="58" spans="1:8" ht="90" x14ac:dyDescent="0.25">
      <c r="A58" s="11">
        <v>57</v>
      </c>
      <c r="B58" s="1">
        <v>43943</v>
      </c>
      <c r="C58" s="26" t="s">
        <v>119</v>
      </c>
      <c r="D58" s="2">
        <v>44491</v>
      </c>
      <c r="E58" s="15" t="s">
        <v>120</v>
      </c>
      <c r="F58" s="15" t="s">
        <v>121</v>
      </c>
      <c r="G58" s="17">
        <f>217561.12+51819.9+24676.12</f>
        <v>294057.14</v>
      </c>
      <c r="H58" s="4" t="s">
        <v>7</v>
      </c>
    </row>
    <row r="59" spans="1:8" ht="30" x14ac:dyDescent="0.25">
      <c r="A59" s="11">
        <v>58</v>
      </c>
      <c r="B59" s="1">
        <v>43943</v>
      </c>
      <c r="C59" s="25" t="s">
        <v>122</v>
      </c>
      <c r="D59" s="2">
        <v>44491</v>
      </c>
      <c r="E59" s="15" t="s">
        <v>123</v>
      </c>
      <c r="F59" s="15" t="s">
        <v>124</v>
      </c>
      <c r="G59" s="17">
        <v>15115.57</v>
      </c>
      <c r="H59" s="4" t="s">
        <v>7</v>
      </c>
    </row>
    <row r="60" spans="1:8" ht="75" x14ac:dyDescent="0.25">
      <c r="A60" s="11">
        <v>59</v>
      </c>
      <c r="B60" s="1">
        <v>43943</v>
      </c>
      <c r="C60" s="25" t="s">
        <v>125</v>
      </c>
      <c r="D60" s="2">
        <v>44491</v>
      </c>
      <c r="E60" s="15" t="s">
        <v>126</v>
      </c>
      <c r="F60" s="15" t="s">
        <v>127</v>
      </c>
      <c r="G60" s="17">
        <v>30924.51</v>
      </c>
      <c r="H60" s="4" t="s">
        <v>7</v>
      </c>
    </row>
    <row r="61" spans="1:8" ht="30" x14ac:dyDescent="0.25">
      <c r="A61" s="11">
        <v>60</v>
      </c>
      <c r="B61" s="1">
        <v>43943</v>
      </c>
      <c r="C61" s="25" t="s">
        <v>128</v>
      </c>
      <c r="D61" s="2">
        <v>44491</v>
      </c>
      <c r="E61" s="15" t="s">
        <v>129</v>
      </c>
      <c r="F61" s="15" t="s">
        <v>130</v>
      </c>
      <c r="G61" s="17">
        <v>37906.14</v>
      </c>
      <c r="H61" s="4" t="s">
        <v>7</v>
      </c>
    </row>
    <row r="62" spans="1:8" ht="30" x14ac:dyDescent="0.25">
      <c r="A62" s="11">
        <v>61</v>
      </c>
      <c r="B62" s="1">
        <v>43943</v>
      </c>
      <c r="C62" s="25" t="s">
        <v>131</v>
      </c>
      <c r="D62" s="2">
        <v>44491</v>
      </c>
      <c r="E62" s="15" t="s">
        <v>132</v>
      </c>
      <c r="F62" s="15" t="s">
        <v>133</v>
      </c>
      <c r="G62" s="17">
        <v>80378.19</v>
      </c>
      <c r="H62" s="4" t="s">
        <v>7</v>
      </c>
    </row>
    <row r="63" spans="1:8" ht="30" x14ac:dyDescent="0.25">
      <c r="A63" s="11">
        <v>62</v>
      </c>
      <c r="B63" s="1">
        <v>43943</v>
      </c>
      <c r="C63" s="25" t="s">
        <v>134</v>
      </c>
      <c r="D63" s="2">
        <v>44491</v>
      </c>
      <c r="E63" s="15" t="s">
        <v>135</v>
      </c>
      <c r="F63" s="15" t="s">
        <v>136</v>
      </c>
      <c r="G63" s="17">
        <v>150630.84</v>
      </c>
      <c r="H63" s="4" t="s">
        <v>7</v>
      </c>
    </row>
    <row r="64" spans="1:8" ht="30" x14ac:dyDescent="0.25">
      <c r="A64" s="11">
        <v>63</v>
      </c>
      <c r="B64" s="1">
        <v>43945</v>
      </c>
      <c r="C64" s="25" t="s">
        <v>146</v>
      </c>
      <c r="D64" s="2">
        <v>44165</v>
      </c>
      <c r="E64" s="15" t="s">
        <v>147</v>
      </c>
      <c r="F64" s="15" t="s">
        <v>148</v>
      </c>
      <c r="G64" s="17">
        <f>6051.6</f>
        <v>6051.6</v>
      </c>
      <c r="H64" s="4" t="s">
        <v>8</v>
      </c>
    </row>
    <row r="65" spans="1:8" ht="45" x14ac:dyDescent="0.25">
      <c r="A65" s="11">
        <v>64</v>
      </c>
      <c r="B65" s="1">
        <v>43948</v>
      </c>
      <c r="C65" s="25" t="s">
        <v>143</v>
      </c>
      <c r="D65" s="2">
        <v>43990</v>
      </c>
      <c r="E65" s="15" t="s">
        <v>144</v>
      </c>
      <c r="F65" s="15" t="s">
        <v>145</v>
      </c>
      <c r="G65" s="17">
        <v>7134</v>
      </c>
      <c r="H65" s="4" t="s">
        <v>8</v>
      </c>
    </row>
    <row r="66" spans="1:8" ht="45" x14ac:dyDescent="0.25">
      <c r="A66" s="11">
        <v>65</v>
      </c>
      <c r="B66" s="1">
        <v>43957</v>
      </c>
      <c r="C66" s="25" t="s">
        <v>152</v>
      </c>
      <c r="D66" s="2">
        <v>44353</v>
      </c>
      <c r="E66" s="15" t="s">
        <v>153</v>
      </c>
      <c r="F66" s="15" t="s">
        <v>154</v>
      </c>
      <c r="G66" s="17">
        <v>128215.2</v>
      </c>
      <c r="H66" s="4" t="s">
        <v>8</v>
      </c>
    </row>
    <row r="67" spans="1:8" ht="30" x14ac:dyDescent="0.25">
      <c r="A67" s="11">
        <v>66</v>
      </c>
      <c r="B67" s="1">
        <v>43959</v>
      </c>
      <c r="C67" s="25" t="s">
        <v>155</v>
      </c>
      <c r="D67" s="2">
        <v>44111</v>
      </c>
      <c r="E67" s="15" t="s">
        <v>156</v>
      </c>
      <c r="F67" s="15" t="s">
        <v>157</v>
      </c>
      <c r="G67" s="17">
        <v>73707.75</v>
      </c>
      <c r="H67" s="4" t="s">
        <v>7</v>
      </c>
    </row>
    <row r="68" spans="1:8" ht="45" x14ac:dyDescent="0.25">
      <c r="A68" s="11">
        <v>67</v>
      </c>
      <c r="B68" s="1">
        <v>43959</v>
      </c>
      <c r="C68" s="25" t="s">
        <v>195</v>
      </c>
      <c r="D68" s="2">
        <v>45419</v>
      </c>
      <c r="E68" s="15" t="s">
        <v>196</v>
      </c>
      <c r="F68" s="15" t="s">
        <v>197</v>
      </c>
      <c r="G68" s="17">
        <f>120*6*48*1.23</f>
        <v>42508.800000000003</v>
      </c>
      <c r="H68" s="4" t="s">
        <v>8</v>
      </c>
    </row>
    <row r="69" spans="1:8" ht="60" x14ac:dyDescent="0.25">
      <c r="A69" s="11">
        <v>68</v>
      </c>
      <c r="B69" s="1">
        <v>43962</v>
      </c>
      <c r="C69" s="25" t="s">
        <v>158</v>
      </c>
      <c r="D69" s="2">
        <v>44035</v>
      </c>
      <c r="E69" s="15" t="s">
        <v>159</v>
      </c>
      <c r="F69" s="15" t="s">
        <v>114</v>
      </c>
      <c r="G69" s="17">
        <v>21955.5</v>
      </c>
      <c r="H69" s="4" t="s">
        <v>51</v>
      </c>
    </row>
    <row r="70" spans="1:8" ht="45" x14ac:dyDescent="0.25">
      <c r="A70" s="11">
        <v>69</v>
      </c>
      <c r="B70" s="1">
        <v>43962</v>
      </c>
      <c r="C70" s="25" t="s">
        <v>272</v>
      </c>
      <c r="D70" s="2">
        <v>44326</v>
      </c>
      <c r="E70" s="15" t="s">
        <v>273</v>
      </c>
      <c r="F70" s="15" t="s">
        <v>274</v>
      </c>
      <c r="G70" s="17">
        <v>827401.08</v>
      </c>
      <c r="H70" s="4" t="s">
        <v>7</v>
      </c>
    </row>
    <row r="71" spans="1:8" ht="30" x14ac:dyDescent="0.25">
      <c r="A71" s="11">
        <v>70</v>
      </c>
      <c r="B71" s="1">
        <v>43966</v>
      </c>
      <c r="C71" s="25" t="s">
        <v>216</v>
      </c>
      <c r="D71" s="2">
        <v>45092</v>
      </c>
      <c r="E71" s="15" t="s">
        <v>217</v>
      </c>
      <c r="F71" s="15" t="s">
        <v>218</v>
      </c>
      <c r="G71" s="17">
        <v>13584</v>
      </c>
      <c r="H71" s="4" t="s">
        <v>8</v>
      </c>
    </row>
    <row r="72" spans="1:8" ht="90" x14ac:dyDescent="0.25">
      <c r="A72" s="11">
        <v>71</v>
      </c>
      <c r="B72" s="1">
        <v>43966</v>
      </c>
      <c r="C72" s="25" t="s">
        <v>285</v>
      </c>
      <c r="D72" s="2">
        <v>44074</v>
      </c>
      <c r="E72" s="15" t="s">
        <v>286</v>
      </c>
      <c r="F72" s="15" t="s">
        <v>287</v>
      </c>
      <c r="G72" s="17">
        <v>69090.42</v>
      </c>
      <c r="H72" s="4" t="s">
        <v>51</v>
      </c>
    </row>
    <row r="73" spans="1:8" ht="60" x14ac:dyDescent="0.25">
      <c r="A73" s="11">
        <v>72</v>
      </c>
      <c r="B73" s="1">
        <v>43966</v>
      </c>
      <c r="C73" s="25" t="s">
        <v>333</v>
      </c>
      <c r="D73" s="2">
        <v>44074</v>
      </c>
      <c r="E73" s="15" t="s">
        <v>334</v>
      </c>
      <c r="F73" s="15" t="s">
        <v>335</v>
      </c>
      <c r="G73" s="17">
        <v>73452.23</v>
      </c>
      <c r="H73" s="4" t="s">
        <v>51</v>
      </c>
    </row>
    <row r="74" spans="1:8" ht="45" x14ac:dyDescent="0.25">
      <c r="A74" s="11">
        <v>73</v>
      </c>
      <c r="B74" s="1">
        <v>43971</v>
      </c>
      <c r="C74" s="25" t="s">
        <v>163</v>
      </c>
      <c r="D74" s="2">
        <v>44031</v>
      </c>
      <c r="E74" s="15" t="s">
        <v>164</v>
      </c>
      <c r="F74" s="15" t="s">
        <v>165</v>
      </c>
      <c r="G74" s="17">
        <v>82410</v>
      </c>
      <c r="H74" s="4" t="s">
        <v>7</v>
      </c>
    </row>
    <row r="75" spans="1:8" ht="30" x14ac:dyDescent="0.25">
      <c r="A75" s="11">
        <v>74</v>
      </c>
      <c r="B75" s="1">
        <v>43971</v>
      </c>
      <c r="C75" s="25" t="s">
        <v>166</v>
      </c>
      <c r="D75" s="2">
        <v>44335</v>
      </c>
      <c r="E75" s="15" t="s">
        <v>167</v>
      </c>
      <c r="F75" s="15" t="s">
        <v>168</v>
      </c>
      <c r="G75" s="17">
        <v>71497.440000000002</v>
      </c>
      <c r="H75" s="4" t="s">
        <v>7</v>
      </c>
    </row>
    <row r="76" spans="1:8" ht="60" x14ac:dyDescent="0.25">
      <c r="A76" s="11">
        <v>75</v>
      </c>
      <c r="B76" s="1">
        <v>43973</v>
      </c>
      <c r="C76" s="25" t="s">
        <v>169</v>
      </c>
      <c r="D76" s="2">
        <v>45067</v>
      </c>
      <c r="E76" s="15" t="s">
        <v>170</v>
      </c>
      <c r="F76" s="15" t="s">
        <v>171</v>
      </c>
      <c r="G76" s="17">
        <v>3538.71</v>
      </c>
      <c r="H76" s="4" t="s">
        <v>8</v>
      </c>
    </row>
    <row r="77" spans="1:8" ht="60" x14ac:dyDescent="0.25">
      <c r="A77" s="11">
        <v>76</v>
      </c>
      <c r="B77" s="1">
        <v>43973</v>
      </c>
      <c r="C77" s="25" t="s">
        <v>270</v>
      </c>
      <c r="D77" s="2">
        <v>44337</v>
      </c>
      <c r="E77" s="15" t="s">
        <v>271</v>
      </c>
      <c r="F77" s="15" t="s">
        <v>114</v>
      </c>
      <c r="G77" s="17">
        <f>947798.91*1.23</f>
        <v>1165792.6592999999</v>
      </c>
      <c r="H77" s="34" t="s">
        <v>277</v>
      </c>
    </row>
    <row r="78" spans="1:8" ht="45" x14ac:dyDescent="0.25">
      <c r="A78" s="11">
        <v>77</v>
      </c>
      <c r="B78" s="1">
        <v>43973</v>
      </c>
      <c r="C78" s="25" t="s">
        <v>275</v>
      </c>
      <c r="D78" s="2">
        <v>44060</v>
      </c>
      <c r="E78" s="15" t="s">
        <v>278</v>
      </c>
      <c r="F78" s="15" t="s">
        <v>276</v>
      </c>
      <c r="G78" s="17">
        <v>92865</v>
      </c>
      <c r="H78" s="4" t="s">
        <v>51</v>
      </c>
    </row>
    <row r="79" spans="1:8" ht="45" x14ac:dyDescent="0.25">
      <c r="A79" s="11">
        <v>78</v>
      </c>
      <c r="B79" s="1">
        <v>43977</v>
      </c>
      <c r="C79" s="25" t="s">
        <v>176</v>
      </c>
      <c r="D79" s="2">
        <v>44341</v>
      </c>
      <c r="E79" s="24" t="s">
        <v>175</v>
      </c>
      <c r="F79" s="15" t="s">
        <v>177</v>
      </c>
      <c r="G79" s="17">
        <v>40926.67</v>
      </c>
      <c r="H79" s="4" t="s">
        <v>7</v>
      </c>
    </row>
    <row r="80" spans="1:8" ht="45" x14ac:dyDescent="0.25">
      <c r="A80" s="11">
        <v>79</v>
      </c>
      <c r="B80" s="1">
        <v>43978</v>
      </c>
      <c r="C80" s="25" t="s">
        <v>160</v>
      </c>
      <c r="D80" s="2">
        <v>44013</v>
      </c>
      <c r="E80" s="15" t="s">
        <v>161</v>
      </c>
      <c r="F80" s="15" t="s">
        <v>162</v>
      </c>
      <c r="G80" s="17">
        <f>37080*1.23</f>
        <v>45608.4</v>
      </c>
      <c r="H80" s="4" t="s">
        <v>7</v>
      </c>
    </row>
    <row r="81" spans="1:8" ht="30" x14ac:dyDescent="0.25">
      <c r="A81" s="11">
        <v>80</v>
      </c>
      <c r="B81" s="1">
        <v>43980</v>
      </c>
      <c r="C81" s="25" t="s">
        <v>178</v>
      </c>
      <c r="D81" s="2">
        <v>44344</v>
      </c>
      <c r="E81" s="15" t="s">
        <v>182</v>
      </c>
      <c r="F81" s="15" t="s">
        <v>183</v>
      </c>
      <c r="G81" s="17">
        <v>46633.599999999999</v>
      </c>
      <c r="H81" s="4" t="s">
        <v>7</v>
      </c>
    </row>
    <row r="82" spans="1:8" ht="30" x14ac:dyDescent="0.25">
      <c r="A82" s="11">
        <v>81</v>
      </c>
      <c r="B82" s="1">
        <v>43980</v>
      </c>
      <c r="C82" s="25" t="s">
        <v>181</v>
      </c>
      <c r="D82" s="2">
        <v>44344</v>
      </c>
      <c r="E82" s="15" t="s">
        <v>179</v>
      </c>
      <c r="F82" s="15" t="s">
        <v>180</v>
      </c>
      <c r="G82" s="17">
        <v>17481.990000000002</v>
      </c>
      <c r="H82" s="4" t="s">
        <v>7</v>
      </c>
    </row>
    <row r="83" spans="1:8" ht="30" x14ac:dyDescent="0.25">
      <c r="A83" s="11">
        <v>82</v>
      </c>
      <c r="B83" s="1">
        <v>43984</v>
      </c>
      <c r="C83" s="25" t="s">
        <v>184</v>
      </c>
      <c r="D83" s="2">
        <v>44713</v>
      </c>
      <c r="E83" s="15" t="s">
        <v>185</v>
      </c>
      <c r="F83" s="15" t="s">
        <v>186</v>
      </c>
      <c r="G83" s="17">
        <v>28084.07</v>
      </c>
      <c r="H83" s="4" t="s">
        <v>7</v>
      </c>
    </row>
    <row r="84" spans="1:8" ht="45" x14ac:dyDescent="0.25">
      <c r="A84" s="11">
        <v>83</v>
      </c>
      <c r="B84" s="1">
        <v>43984</v>
      </c>
      <c r="C84" s="25" t="s">
        <v>288</v>
      </c>
      <c r="D84" s="2">
        <v>44076</v>
      </c>
      <c r="E84" s="15" t="s">
        <v>289</v>
      </c>
      <c r="F84" s="15" t="s">
        <v>290</v>
      </c>
      <c r="G84" s="17">
        <v>36777</v>
      </c>
      <c r="H84" s="4" t="s">
        <v>7</v>
      </c>
    </row>
    <row r="85" spans="1:8" ht="60" x14ac:dyDescent="0.25">
      <c r="A85" s="11">
        <v>84</v>
      </c>
      <c r="B85" s="1">
        <v>43986</v>
      </c>
      <c r="C85" s="25" t="s">
        <v>172</v>
      </c>
      <c r="D85" s="2">
        <v>44169</v>
      </c>
      <c r="E85" s="15" t="s">
        <v>173</v>
      </c>
      <c r="F85" s="22" t="s">
        <v>174</v>
      </c>
      <c r="G85" s="17">
        <v>84777.77</v>
      </c>
      <c r="H85" s="4" t="s">
        <v>51</v>
      </c>
    </row>
    <row r="86" spans="1:8" ht="75" x14ac:dyDescent="0.25">
      <c r="A86" s="11">
        <v>85</v>
      </c>
      <c r="B86" s="1">
        <v>43986</v>
      </c>
      <c r="C86" s="25" t="s">
        <v>267</v>
      </c>
      <c r="D86" s="2">
        <v>44350</v>
      </c>
      <c r="E86" s="15" t="s">
        <v>268</v>
      </c>
      <c r="F86" s="16" t="s">
        <v>269</v>
      </c>
      <c r="G86" s="17">
        <v>923400</v>
      </c>
      <c r="H86" s="4" t="s">
        <v>8</v>
      </c>
    </row>
    <row r="87" spans="1:8" ht="45" x14ac:dyDescent="0.25">
      <c r="A87" s="11">
        <v>86</v>
      </c>
      <c r="B87" s="1">
        <v>43987</v>
      </c>
      <c r="C87" s="25" t="s">
        <v>291</v>
      </c>
      <c r="D87" s="2">
        <v>44534</v>
      </c>
      <c r="E87" s="16" t="s">
        <v>292</v>
      </c>
      <c r="F87" s="15" t="s">
        <v>24</v>
      </c>
      <c r="G87" s="17">
        <v>30996</v>
      </c>
      <c r="H87" s="4" t="s">
        <v>7</v>
      </c>
    </row>
    <row r="88" spans="1:8" ht="45" x14ac:dyDescent="0.25">
      <c r="A88" s="11">
        <v>87</v>
      </c>
      <c r="B88" s="1">
        <v>43987</v>
      </c>
      <c r="C88" s="25" t="s">
        <v>293</v>
      </c>
      <c r="D88" s="2">
        <v>44099</v>
      </c>
      <c r="E88" s="15" t="s">
        <v>294</v>
      </c>
      <c r="F88" s="15" t="s">
        <v>295</v>
      </c>
      <c r="G88" s="17">
        <f>196256.04*1.23</f>
        <v>241394.92920000001</v>
      </c>
      <c r="H88" s="4" t="s">
        <v>7</v>
      </c>
    </row>
    <row r="89" spans="1:8" ht="45" x14ac:dyDescent="0.25">
      <c r="A89" s="11">
        <v>88</v>
      </c>
      <c r="B89" s="1">
        <v>43987</v>
      </c>
      <c r="C89" s="25" t="s">
        <v>299</v>
      </c>
      <c r="D89" s="2">
        <v>44187</v>
      </c>
      <c r="E89" s="15" t="s">
        <v>300</v>
      </c>
      <c r="F89" s="15" t="s">
        <v>301</v>
      </c>
      <c r="G89" s="17">
        <v>5650537.1299999999</v>
      </c>
      <c r="H89" s="4" t="s">
        <v>51</v>
      </c>
    </row>
    <row r="90" spans="1:8" ht="45" x14ac:dyDescent="0.25">
      <c r="A90" s="11">
        <v>89</v>
      </c>
      <c r="B90" s="1">
        <v>43990</v>
      </c>
      <c r="C90" s="25" t="s">
        <v>190</v>
      </c>
      <c r="D90" s="2">
        <v>44719</v>
      </c>
      <c r="E90" s="15" t="s">
        <v>191</v>
      </c>
      <c r="F90" s="29" t="s">
        <v>177</v>
      </c>
      <c r="G90" s="17">
        <v>429066.99</v>
      </c>
      <c r="H90" s="4" t="s">
        <v>7</v>
      </c>
    </row>
    <row r="91" spans="1:8" ht="45" x14ac:dyDescent="0.25">
      <c r="A91" s="11">
        <v>90</v>
      </c>
      <c r="B91" s="1">
        <v>43990</v>
      </c>
      <c r="C91" s="25" t="s">
        <v>282</v>
      </c>
      <c r="D91" s="2">
        <v>44173</v>
      </c>
      <c r="E91" s="15" t="s">
        <v>283</v>
      </c>
      <c r="F91" s="15" t="s">
        <v>284</v>
      </c>
      <c r="G91" s="17">
        <f>44280+5658</f>
        <v>49938</v>
      </c>
      <c r="H91" s="4" t="s">
        <v>8</v>
      </c>
    </row>
    <row r="92" spans="1:8" ht="60" x14ac:dyDescent="0.25">
      <c r="A92" s="11">
        <v>91</v>
      </c>
      <c r="B92" s="1">
        <v>43992</v>
      </c>
      <c r="C92" s="25" t="s">
        <v>202</v>
      </c>
      <c r="D92" s="2">
        <v>44138</v>
      </c>
      <c r="E92" s="15" t="s">
        <v>203</v>
      </c>
      <c r="F92" s="15" t="s">
        <v>102</v>
      </c>
      <c r="G92" s="17">
        <v>1299093.3400000001</v>
      </c>
      <c r="H92" s="4" t="s">
        <v>51</v>
      </c>
    </row>
    <row r="93" spans="1:8" ht="60" x14ac:dyDescent="0.25">
      <c r="A93" s="11">
        <v>92</v>
      </c>
      <c r="B93" s="1">
        <v>43992</v>
      </c>
      <c r="C93" s="25" t="s">
        <v>279</v>
      </c>
      <c r="D93" s="2">
        <v>44207</v>
      </c>
      <c r="E93" s="15" t="s">
        <v>280</v>
      </c>
      <c r="F93" s="15" t="s">
        <v>281</v>
      </c>
      <c r="G93" s="17">
        <f>1.23*741725.92</f>
        <v>912322.88160000008</v>
      </c>
      <c r="H93" s="4" t="s">
        <v>51</v>
      </c>
    </row>
    <row r="94" spans="1:8" ht="30" x14ac:dyDescent="0.25">
      <c r="A94" s="11">
        <v>93</v>
      </c>
      <c r="B94" s="1">
        <v>43992</v>
      </c>
      <c r="C94" s="25" t="s">
        <v>302</v>
      </c>
      <c r="D94" s="2">
        <v>44180</v>
      </c>
      <c r="E94" s="15" t="s">
        <v>303</v>
      </c>
      <c r="F94" s="15" t="s">
        <v>304</v>
      </c>
      <c r="G94" s="17">
        <v>1056570</v>
      </c>
      <c r="H94" s="4" t="s">
        <v>51</v>
      </c>
    </row>
    <row r="95" spans="1:8" ht="30" x14ac:dyDescent="0.25">
      <c r="A95" s="11">
        <v>94</v>
      </c>
      <c r="B95" s="1">
        <v>43997</v>
      </c>
      <c r="C95" s="25" t="s">
        <v>198</v>
      </c>
      <c r="D95" s="2">
        <v>44011</v>
      </c>
      <c r="E95" s="15" t="s">
        <v>199</v>
      </c>
      <c r="F95" s="15" t="s">
        <v>124</v>
      </c>
      <c r="G95" s="17">
        <v>18559.47</v>
      </c>
      <c r="H95" s="4" t="s">
        <v>7</v>
      </c>
    </row>
    <row r="96" spans="1:8" ht="30" x14ac:dyDescent="0.25">
      <c r="A96" s="11">
        <v>95</v>
      </c>
      <c r="B96" s="1">
        <v>43997</v>
      </c>
      <c r="C96" s="25" t="s">
        <v>200</v>
      </c>
      <c r="D96" s="2">
        <v>44060</v>
      </c>
      <c r="E96" s="15" t="s">
        <v>201</v>
      </c>
      <c r="F96" s="15" t="s">
        <v>133</v>
      </c>
      <c r="G96" s="17">
        <f>28167</f>
        <v>28167</v>
      </c>
      <c r="H96" s="4" t="s">
        <v>7</v>
      </c>
    </row>
    <row r="97" spans="1:8" ht="60" x14ac:dyDescent="0.25">
      <c r="A97" s="11">
        <v>96</v>
      </c>
      <c r="B97" s="1">
        <v>43998</v>
      </c>
      <c r="C97" s="25" t="s">
        <v>305</v>
      </c>
      <c r="D97" s="2">
        <v>44090</v>
      </c>
      <c r="E97" s="15" t="s">
        <v>306</v>
      </c>
      <c r="F97" s="15" t="s">
        <v>307</v>
      </c>
      <c r="G97" s="17">
        <v>39360</v>
      </c>
      <c r="H97" s="4" t="s">
        <v>51</v>
      </c>
    </row>
    <row r="98" spans="1:8" ht="30" x14ac:dyDescent="0.25">
      <c r="A98" s="11">
        <v>97</v>
      </c>
      <c r="B98" s="1">
        <v>44000</v>
      </c>
      <c r="C98" s="25" t="s">
        <v>308</v>
      </c>
      <c r="D98" s="2">
        <v>45094</v>
      </c>
      <c r="E98" s="15" t="s">
        <v>309</v>
      </c>
      <c r="F98" s="15" t="s">
        <v>310</v>
      </c>
      <c r="G98" s="17">
        <f>1.23*873814.3</f>
        <v>1074791.5890000002</v>
      </c>
      <c r="H98" s="4" t="s">
        <v>7</v>
      </c>
    </row>
    <row r="99" spans="1:8" ht="75" x14ac:dyDescent="0.25">
      <c r="A99" s="11">
        <v>98</v>
      </c>
      <c r="B99" s="1">
        <v>44001</v>
      </c>
      <c r="C99" s="25" t="s">
        <v>296</v>
      </c>
      <c r="D99" s="2">
        <v>44249</v>
      </c>
      <c r="E99" s="15" t="s">
        <v>297</v>
      </c>
      <c r="F99" s="15" t="s">
        <v>298</v>
      </c>
      <c r="G99" s="17">
        <v>23985</v>
      </c>
      <c r="H99" s="4" t="s">
        <v>8</v>
      </c>
    </row>
    <row r="100" spans="1:8" ht="45" x14ac:dyDescent="0.25">
      <c r="A100" s="11">
        <v>99</v>
      </c>
      <c r="B100" s="1">
        <v>44005</v>
      </c>
      <c r="C100" s="25" t="s">
        <v>204</v>
      </c>
      <c r="D100" s="2">
        <v>44054</v>
      </c>
      <c r="E100" s="15" t="s">
        <v>205</v>
      </c>
      <c r="F100" s="15" t="s">
        <v>206</v>
      </c>
      <c r="G100" s="17">
        <v>12677.07</v>
      </c>
      <c r="H100" s="4" t="s">
        <v>7</v>
      </c>
    </row>
    <row r="101" spans="1:8" ht="30" x14ac:dyDescent="0.25">
      <c r="A101" s="11">
        <v>100</v>
      </c>
      <c r="B101" s="1">
        <v>44005</v>
      </c>
      <c r="C101" s="25" t="s">
        <v>211</v>
      </c>
      <c r="D101" s="2">
        <v>44097</v>
      </c>
      <c r="E101" s="15" t="s">
        <v>212</v>
      </c>
      <c r="F101" s="15" t="s">
        <v>57</v>
      </c>
      <c r="G101" s="17">
        <v>35780.699999999997</v>
      </c>
      <c r="H101" s="4" t="s">
        <v>8</v>
      </c>
    </row>
    <row r="102" spans="1:8" ht="45" x14ac:dyDescent="0.25">
      <c r="A102" s="11">
        <v>101</v>
      </c>
      <c r="B102" s="1">
        <v>44008</v>
      </c>
      <c r="C102" s="25" t="s">
        <v>192</v>
      </c>
      <c r="D102" s="2">
        <v>44036</v>
      </c>
      <c r="E102" s="15" t="s">
        <v>193</v>
      </c>
      <c r="F102" s="15" t="s">
        <v>194</v>
      </c>
      <c r="G102" s="17">
        <f>159605.48*1.23</f>
        <v>196314.74040000001</v>
      </c>
      <c r="H102" s="4" t="s">
        <v>7</v>
      </c>
    </row>
    <row r="103" spans="1:8" ht="60" x14ac:dyDescent="0.25">
      <c r="A103" s="11">
        <v>102</v>
      </c>
      <c r="B103" s="1">
        <v>44011</v>
      </c>
      <c r="C103" s="25" t="s">
        <v>210</v>
      </c>
      <c r="D103" s="2">
        <v>44133</v>
      </c>
      <c r="E103" s="15" t="s">
        <v>247</v>
      </c>
      <c r="F103" s="15" t="s">
        <v>114</v>
      </c>
      <c r="G103" s="17">
        <v>73185</v>
      </c>
      <c r="H103" s="4" t="s">
        <v>51</v>
      </c>
    </row>
    <row r="104" spans="1:8" ht="45" x14ac:dyDescent="0.25">
      <c r="A104" s="11">
        <v>103</v>
      </c>
      <c r="B104" s="1">
        <v>44012</v>
      </c>
      <c r="C104" s="25" t="s">
        <v>311</v>
      </c>
      <c r="D104" s="2">
        <v>44741</v>
      </c>
      <c r="E104" s="15" t="s">
        <v>312</v>
      </c>
      <c r="F104" s="15" t="s">
        <v>313</v>
      </c>
      <c r="G104" s="17">
        <f>49161*1.23</f>
        <v>60468.03</v>
      </c>
      <c r="H104" s="4" t="s">
        <v>7</v>
      </c>
    </row>
    <row r="105" spans="1:8" ht="60" x14ac:dyDescent="0.25">
      <c r="A105" s="11">
        <v>104</v>
      </c>
      <c r="B105" s="1">
        <v>44012</v>
      </c>
      <c r="C105" s="25" t="s">
        <v>317</v>
      </c>
      <c r="D105" s="2">
        <v>44255</v>
      </c>
      <c r="E105" s="15" t="s">
        <v>318</v>
      </c>
      <c r="F105" s="15" t="s">
        <v>237</v>
      </c>
      <c r="G105" s="17">
        <v>35424</v>
      </c>
      <c r="H105" s="4" t="s">
        <v>8</v>
      </c>
    </row>
    <row r="106" spans="1:8" ht="45" x14ac:dyDescent="0.25">
      <c r="A106" s="11">
        <v>105</v>
      </c>
      <c r="B106" s="1">
        <v>44013</v>
      </c>
      <c r="C106" s="25" t="s">
        <v>213</v>
      </c>
      <c r="D106" s="2">
        <v>44135</v>
      </c>
      <c r="E106" s="15" t="s">
        <v>215</v>
      </c>
      <c r="F106" s="15" t="s">
        <v>214</v>
      </c>
      <c r="G106" s="17">
        <v>2046.72</v>
      </c>
      <c r="H106" s="4" t="s">
        <v>8</v>
      </c>
    </row>
    <row r="107" spans="1:8" ht="30" x14ac:dyDescent="0.25">
      <c r="A107" s="11">
        <v>106</v>
      </c>
      <c r="B107" s="1">
        <v>44013</v>
      </c>
      <c r="C107" s="35" t="s">
        <v>324</v>
      </c>
      <c r="D107" s="2">
        <v>44377</v>
      </c>
      <c r="E107" s="36" t="s">
        <v>325</v>
      </c>
      <c r="F107" s="37" t="s">
        <v>326</v>
      </c>
      <c r="G107" s="17">
        <v>22500</v>
      </c>
      <c r="H107" s="4" t="s">
        <v>8</v>
      </c>
    </row>
    <row r="108" spans="1:8" ht="45" x14ac:dyDescent="0.25">
      <c r="A108" s="11">
        <v>107</v>
      </c>
      <c r="B108" s="1">
        <v>44018</v>
      </c>
      <c r="C108" s="25" t="s">
        <v>219</v>
      </c>
      <c r="D108" s="2">
        <v>44383</v>
      </c>
      <c r="E108" s="15" t="s">
        <v>220</v>
      </c>
      <c r="F108" s="15" t="s">
        <v>221</v>
      </c>
      <c r="G108" s="17">
        <v>211017.9</v>
      </c>
      <c r="H108" s="4" t="s">
        <v>8</v>
      </c>
    </row>
    <row r="109" spans="1:8" ht="45" x14ac:dyDescent="0.25">
      <c r="A109" s="11">
        <v>108</v>
      </c>
      <c r="B109" s="1">
        <v>44018</v>
      </c>
      <c r="C109" s="25" t="s">
        <v>222</v>
      </c>
      <c r="D109" s="2">
        <v>44383</v>
      </c>
      <c r="E109" s="15" t="s">
        <v>223</v>
      </c>
      <c r="F109" s="15" t="s">
        <v>224</v>
      </c>
      <c r="G109" s="17">
        <v>2190.2800000000002</v>
      </c>
      <c r="H109" s="4" t="s">
        <v>8</v>
      </c>
    </row>
    <row r="110" spans="1:8" ht="90" x14ac:dyDescent="0.25">
      <c r="A110" s="11">
        <v>109</v>
      </c>
      <c r="B110" s="1">
        <v>44019</v>
      </c>
      <c r="C110" s="25" t="s">
        <v>314</v>
      </c>
      <c r="D110" s="2">
        <v>44202</v>
      </c>
      <c r="E110" s="15" t="s">
        <v>315</v>
      </c>
      <c r="F110" s="15" t="s">
        <v>316</v>
      </c>
      <c r="G110" s="17">
        <v>186455.63</v>
      </c>
      <c r="H110" s="4" t="s">
        <v>7</v>
      </c>
    </row>
    <row r="111" spans="1:8" ht="30" x14ac:dyDescent="0.25">
      <c r="A111" s="11">
        <v>110</v>
      </c>
      <c r="B111" s="1">
        <v>44025</v>
      </c>
      <c r="C111" s="25" t="s">
        <v>327</v>
      </c>
      <c r="D111" s="2">
        <v>44177</v>
      </c>
      <c r="E111" s="24" t="s">
        <v>328</v>
      </c>
      <c r="F111" s="15" t="s">
        <v>329</v>
      </c>
      <c r="G111" s="17">
        <v>174900</v>
      </c>
      <c r="H111" s="4" t="s">
        <v>7</v>
      </c>
    </row>
    <row r="112" spans="1:8" ht="45" x14ac:dyDescent="0.25">
      <c r="A112" s="11">
        <v>111</v>
      </c>
      <c r="B112" s="1">
        <v>44025</v>
      </c>
      <c r="C112" s="25" t="s">
        <v>330</v>
      </c>
      <c r="D112" s="2">
        <v>44390</v>
      </c>
      <c r="E112" s="15" t="s">
        <v>331</v>
      </c>
      <c r="F112" s="15" t="s">
        <v>332</v>
      </c>
      <c r="G112" s="17">
        <v>18884.189999999999</v>
      </c>
      <c r="H112" s="4" t="s">
        <v>7</v>
      </c>
    </row>
    <row r="113" spans="1:8" ht="30" x14ac:dyDescent="0.25">
      <c r="A113" s="11">
        <v>112</v>
      </c>
      <c r="B113" s="1">
        <v>44027</v>
      </c>
      <c r="C113" s="25" t="s">
        <v>225</v>
      </c>
      <c r="D113" s="2">
        <v>45122</v>
      </c>
      <c r="E113" s="24" t="s">
        <v>226</v>
      </c>
      <c r="F113" s="15" t="s">
        <v>186</v>
      </c>
      <c r="G113" s="17">
        <v>867548.52</v>
      </c>
      <c r="H113" s="4" t="s">
        <v>7</v>
      </c>
    </row>
    <row r="114" spans="1:8" ht="90" x14ac:dyDescent="0.25">
      <c r="A114" s="11">
        <v>113</v>
      </c>
      <c r="B114" s="1">
        <v>44027</v>
      </c>
      <c r="C114" s="25" t="s">
        <v>319</v>
      </c>
      <c r="D114" s="2">
        <v>44058</v>
      </c>
      <c r="E114" s="15" t="s">
        <v>320</v>
      </c>
      <c r="F114" s="15" t="s">
        <v>321</v>
      </c>
      <c r="G114" s="17">
        <v>90720</v>
      </c>
      <c r="H114" s="4" t="s">
        <v>8</v>
      </c>
    </row>
    <row r="115" spans="1:8" ht="45" x14ac:dyDescent="0.25">
      <c r="A115" s="11">
        <v>114</v>
      </c>
      <c r="B115" s="1">
        <v>44027</v>
      </c>
      <c r="C115" s="25" t="s">
        <v>336</v>
      </c>
      <c r="D115" s="2">
        <v>44083</v>
      </c>
      <c r="E115" s="15" t="s">
        <v>338</v>
      </c>
      <c r="F115" s="15" t="s">
        <v>214</v>
      </c>
      <c r="G115" s="17">
        <v>73751.539999999994</v>
      </c>
      <c r="H115" s="4" t="s">
        <v>51</v>
      </c>
    </row>
    <row r="116" spans="1:8" ht="45" x14ac:dyDescent="0.25">
      <c r="A116" s="11">
        <v>115</v>
      </c>
      <c r="B116" s="1">
        <v>44027</v>
      </c>
      <c r="C116" s="39" t="s">
        <v>337</v>
      </c>
      <c r="D116" s="2">
        <v>44575</v>
      </c>
      <c r="E116" s="29" t="s">
        <v>342</v>
      </c>
      <c r="F116" s="15" t="s">
        <v>343</v>
      </c>
      <c r="G116" s="17">
        <v>42567.59</v>
      </c>
      <c r="H116" s="4" t="s">
        <v>7</v>
      </c>
    </row>
    <row r="117" spans="1:8" ht="30" x14ac:dyDescent="0.25">
      <c r="A117" s="11">
        <v>116</v>
      </c>
      <c r="B117" s="1">
        <v>44027</v>
      </c>
      <c r="C117" s="27" t="s">
        <v>344</v>
      </c>
      <c r="D117" s="2">
        <v>44575</v>
      </c>
      <c r="E117" s="29" t="s">
        <v>345</v>
      </c>
      <c r="F117" s="37" t="s">
        <v>346</v>
      </c>
      <c r="G117" s="17">
        <v>5903.28</v>
      </c>
      <c r="H117" s="4" t="s">
        <v>7</v>
      </c>
    </row>
    <row r="118" spans="1:8" ht="75" x14ac:dyDescent="0.25">
      <c r="A118" s="11">
        <v>117</v>
      </c>
      <c r="B118" s="1">
        <v>44027</v>
      </c>
      <c r="C118" s="38" t="s">
        <v>347</v>
      </c>
      <c r="D118" s="2">
        <v>44575</v>
      </c>
      <c r="E118" s="29" t="s">
        <v>348</v>
      </c>
      <c r="F118" s="15" t="s">
        <v>349</v>
      </c>
      <c r="G118" s="17">
        <f>9173.34+11833.26</f>
        <v>21006.6</v>
      </c>
      <c r="H118" s="4" t="s">
        <v>7</v>
      </c>
    </row>
    <row r="119" spans="1:8" ht="30" x14ac:dyDescent="0.25">
      <c r="A119" s="11">
        <v>118</v>
      </c>
      <c r="B119" s="1">
        <v>44027</v>
      </c>
      <c r="C119" s="25" t="s">
        <v>339</v>
      </c>
      <c r="D119" s="2">
        <v>44575</v>
      </c>
      <c r="E119" s="29" t="s">
        <v>340</v>
      </c>
      <c r="F119" s="40" t="s">
        <v>341</v>
      </c>
      <c r="G119" s="17">
        <v>6948.72</v>
      </c>
      <c r="H119" s="4" t="s">
        <v>7</v>
      </c>
    </row>
    <row r="120" spans="1:8" ht="30" x14ac:dyDescent="0.25">
      <c r="A120" s="11">
        <v>119</v>
      </c>
      <c r="B120" s="1">
        <v>44027</v>
      </c>
      <c r="C120" s="25" t="s">
        <v>350</v>
      </c>
      <c r="D120" s="2">
        <v>44757</v>
      </c>
      <c r="E120" s="15" t="s">
        <v>351</v>
      </c>
      <c r="F120" s="16" t="s">
        <v>352</v>
      </c>
      <c r="G120" s="17">
        <v>138257.28</v>
      </c>
      <c r="H120" s="4" t="s">
        <v>8</v>
      </c>
    </row>
    <row r="121" spans="1:8" ht="30" x14ac:dyDescent="0.25">
      <c r="A121" s="11">
        <v>120</v>
      </c>
      <c r="B121" s="1">
        <v>44029</v>
      </c>
      <c r="C121" s="25" t="s">
        <v>356</v>
      </c>
      <c r="D121" s="2">
        <v>44074</v>
      </c>
      <c r="E121" s="24" t="s">
        <v>361</v>
      </c>
      <c r="F121" s="15" t="s">
        <v>357</v>
      </c>
      <c r="G121" s="17">
        <v>57347.519999999997</v>
      </c>
      <c r="H121" s="4" t="s">
        <v>7</v>
      </c>
    </row>
    <row r="122" spans="1:8" ht="30" x14ac:dyDescent="0.25">
      <c r="A122" s="11">
        <v>121</v>
      </c>
      <c r="B122" s="1">
        <v>44040</v>
      </c>
      <c r="C122" s="25" t="s">
        <v>353</v>
      </c>
      <c r="D122" s="2">
        <v>44061</v>
      </c>
      <c r="E122" s="15" t="s">
        <v>354</v>
      </c>
      <c r="F122" s="15" t="s">
        <v>355</v>
      </c>
      <c r="G122" s="17">
        <v>13357.8</v>
      </c>
      <c r="H122" s="4" t="s">
        <v>51</v>
      </c>
    </row>
    <row r="123" spans="1:8" ht="30" x14ac:dyDescent="0.25">
      <c r="A123" s="11">
        <v>122</v>
      </c>
      <c r="B123" s="1">
        <v>44041</v>
      </c>
      <c r="C123" s="25" t="s">
        <v>358</v>
      </c>
      <c r="D123" s="2">
        <v>44771</v>
      </c>
      <c r="E123" s="15" t="s">
        <v>359</v>
      </c>
      <c r="F123" s="15" t="s">
        <v>360</v>
      </c>
      <c r="G123" s="17">
        <f>364961.6*1.23</f>
        <v>448902.76799999998</v>
      </c>
      <c r="H123" s="4" t="s">
        <v>7</v>
      </c>
    </row>
    <row r="124" spans="1:8" ht="45" x14ac:dyDescent="0.25">
      <c r="A124" s="11">
        <v>123</v>
      </c>
      <c r="B124" s="1">
        <v>44041</v>
      </c>
      <c r="C124" s="25" t="s">
        <v>362</v>
      </c>
      <c r="D124" s="2">
        <v>45135</v>
      </c>
      <c r="E124" s="15" t="s">
        <v>363</v>
      </c>
      <c r="F124" s="15" t="s">
        <v>364</v>
      </c>
      <c r="G124" s="17">
        <f>54870.15*1.23</f>
        <v>67490.284499999994</v>
      </c>
      <c r="H124" s="4" t="s">
        <v>7</v>
      </c>
    </row>
    <row r="125" spans="1:8" ht="30" x14ac:dyDescent="0.25">
      <c r="A125" s="11">
        <v>124</v>
      </c>
      <c r="B125" s="1">
        <v>44042</v>
      </c>
      <c r="C125" s="25" t="s">
        <v>365</v>
      </c>
      <c r="D125" s="2">
        <v>44771</v>
      </c>
      <c r="E125" s="15" t="s">
        <v>366</v>
      </c>
      <c r="F125" s="15" t="s">
        <v>367</v>
      </c>
      <c r="G125" s="17">
        <v>15972.78</v>
      </c>
      <c r="H125" s="4" t="s">
        <v>7</v>
      </c>
    </row>
    <row r="126" spans="1:8" ht="30" x14ac:dyDescent="0.25">
      <c r="A126" s="11">
        <v>125</v>
      </c>
      <c r="B126" s="1">
        <v>44042</v>
      </c>
      <c r="C126" s="25" t="s">
        <v>378</v>
      </c>
      <c r="D126" s="2">
        <v>44059</v>
      </c>
      <c r="E126" s="24" t="s">
        <v>379</v>
      </c>
      <c r="F126" s="15" t="s">
        <v>380</v>
      </c>
      <c r="G126" s="17">
        <v>9840</v>
      </c>
      <c r="H126" s="4" t="s">
        <v>8</v>
      </c>
    </row>
    <row r="127" spans="1:8" ht="45" x14ac:dyDescent="0.25">
      <c r="A127" s="11">
        <v>126</v>
      </c>
      <c r="B127" s="1">
        <v>44042</v>
      </c>
      <c r="C127" s="35" t="s">
        <v>396</v>
      </c>
      <c r="D127" s="2">
        <v>44041</v>
      </c>
      <c r="E127" s="15" t="s">
        <v>397</v>
      </c>
      <c r="F127" s="15" t="s">
        <v>398</v>
      </c>
      <c r="G127" s="17">
        <v>24600</v>
      </c>
      <c r="H127" s="4" t="s">
        <v>8</v>
      </c>
    </row>
    <row r="128" spans="1:8" ht="60" x14ac:dyDescent="0.25">
      <c r="A128" s="11">
        <v>127</v>
      </c>
      <c r="B128" s="1">
        <v>44046</v>
      </c>
      <c r="C128" s="25" t="s">
        <v>373</v>
      </c>
      <c r="D128" s="2">
        <v>44775</v>
      </c>
      <c r="E128" s="24" t="s">
        <v>374</v>
      </c>
      <c r="F128" s="15" t="s">
        <v>375</v>
      </c>
      <c r="G128" s="17">
        <f>5063.99</f>
        <v>5063.99</v>
      </c>
      <c r="H128" s="4" t="s">
        <v>8</v>
      </c>
    </row>
    <row r="129" spans="1:8" ht="45" x14ac:dyDescent="0.25">
      <c r="A129" s="11">
        <v>128</v>
      </c>
      <c r="B129" s="1">
        <v>44047</v>
      </c>
      <c r="C129" s="25" t="s">
        <v>368</v>
      </c>
      <c r="D129" s="2">
        <v>44777</v>
      </c>
      <c r="E129" s="15" t="s">
        <v>370</v>
      </c>
      <c r="F129" s="15" t="s">
        <v>369</v>
      </c>
      <c r="G129" s="17">
        <v>39360</v>
      </c>
      <c r="H129" s="4" t="s">
        <v>8</v>
      </c>
    </row>
    <row r="130" spans="1:8" ht="60" x14ac:dyDescent="0.25">
      <c r="A130" s="11">
        <v>129</v>
      </c>
      <c r="B130" s="1">
        <v>44050</v>
      </c>
      <c r="C130" s="25" t="s">
        <v>322</v>
      </c>
      <c r="D130" s="2">
        <v>44469</v>
      </c>
      <c r="E130" s="15" t="s">
        <v>323</v>
      </c>
      <c r="F130" s="15" t="s">
        <v>281</v>
      </c>
      <c r="G130" s="17">
        <f>3148894.48*1.23</f>
        <v>3873140.2103999997</v>
      </c>
      <c r="H130" s="4" t="s">
        <v>51</v>
      </c>
    </row>
    <row r="131" spans="1:8" ht="30" x14ac:dyDescent="0.25">
      <c r="A131" s="11">
        <v>130</v>
      </c>
      <c r="B131" s="1">
        <v>44053</v>
      </c>
      <c r="C131" s="25" t="s">
        <v>376</v>
      </c>
      <c r="D131" s="2">
        <v>44118</v>
      </c>
      <c r="E131" s="24" t="s">
        <v>377</v>
      </c>
      <c r="F131" s="15" t="s">
        <v>343</v>
      </c>
      <c r="G131" s="17">
        <f>10332</f>
        <v>10332</v>
      </c>
      <c r="H131" s="4" t="s">
        <v>7</v>
      </c>
    </row>
    <row r="132" spans="1:8" ht="90" x14ac:dyDescent="0.25">
      <c r="A132" s="11">
        <v>131</v>
      </c>
      <c r="B132" s="1">
        <v>44053</v>
      </c>
      <c r="C132" s="25" t="s">
        <v>393</v>
      </c>
      <c r="D132" s="2">
        <v>44144</v>
      </c>
      <c r="E132" s="15" t="s">
        <v>394</v>
      </c>
      <c r="F132" s="15" t="s">
        <v>395</v>
      </c>
      <c r="G132" s="17">
        <v>155057.49</v>
      </c>
      <c r="H132" s="4" t="s">
        <v>8</v>
      </c>
    </row>
    <row r="133" spans="1:8" ht="60" x14ac:dyDescent="0.25">
      <c r="A133" s="11">
        <v>132</v>
      </c>
      <c r="B133" s="1">
        <v>44060</v>
      </c>
      <c r="C133" s="25" t="s">
        <v>371</v>
      </c>
      <c r="D133" s="2">
        <v>44364</v>
      </c>
      <c r="E133" s="15" t="s">
        <v>372</v>
      </c>
      <c r="F133" s="15" t="s">
        <v>237</v>
      </c>
      <c r="G133" s="17">
        <v>115005</v>
      </c>
      <c r="H133" s="4" t="s">
        <v>8</v>
      </c>
    </row>
    <row r="134" spans="1:8" ht="60" x14ac:dyDescent="0.25">
      <c r="A134" s="11">
        <v>133</v>
      </c>
      <c r="B134" s="1">
        <v>44064</v>
      </c>
      <c r="C134" s="25" t="s">
        <v>381</v>
      </c>
      <c r="D134" s="2">
        <v>44134</v>
      </c>
      <c r="E134" s="15" t="s">
        <v>382</v>
      </c>
      <c r="F134" s="41" t="s">
        <v>383</v>
      </c>
      <c r="G134" s="17">
        <f>1.23*213951.08</f>
        <v>263159.8284</v>
      </c>
      <c r="H134" s="4" t="s">
        <v>7</v>
      </c>
    </row>
    <row r="135" spans="1:8" ht="60" x14ac:dyDescent="0.25">
      <c r="A135" s="11">
        <v>134</v>
      </c>
      <c r="B135" s="1">
        <v>44064</v>
      </c>
      <c r="C135" s="25" t="s">
        <v>387</v>
      </c>
      <c r="D135" s="2">
        <v>44141</v>
      </c>
      <c r="E135" s="15" t="s">
        <v>388</v>
      </c>
      <c r="F135" s="41" t="s">
        <v>389</v>
      </c>
      <c r="G135" s="17">
        <f>173301*1.23</f>
        <v>213160.23</v>
      </c>
      <c r="H135" s="4" t="s">
        <v>7</v>
      </c>
    </row>
    <row r="136" spans="1:8" ht="45" x14ac:dyDescent="0.25">
      <c r="A136" s="11">
        <v>135</v>
      </c>
      <c r="B136" s="1">
        <v>44064</v>
      </c>
      <c r="C136" s="25" t="s">
        <v>418</v>
      </c>
      <c r="D136" s="2">
        <v>44140</v>
      </c>
      <c r="E136" s="41" t="s">
        <v>419</v>
      </c>
      <c r="F136" s="41" t="s">
        <v>420</v>
      </c>
      <c r="G136" s="17">
        <v>143571.79999999999</v>
      </c>
      <c r="H136" s="4" t="s">
        <v>8</v>
      </c>
    </row>
    <row r="137" spans="1:8" ht="30" x14ac:dyDescent="0.25">
      <c r="A137" s="11">
        <v>136</v>
      </c>
      <c r="B137" s="1">
        <v>44067</v>
      </c>
      <c r="C137" s="25" t="s">
        <v>390</v>
      </c>
      <c r="D137" s="2">
        <v>44431</v>
      </c>
      <c r="E137" s="15" t="s">
        <v>391</v>
      </c>
      <c r="F137" s="15" t="s">
        <v>392</v>
      </c>
      <c r="G137" s="17">
        <f>1.23*6934.3</f>
        <v>8529.1890000000003</v>
      </c>
      <c r="H137" s="4" t="s">
        <v>7</v>
      </c>
    </row>
    <row r="138" spans="1:8" ht="60" x14ac:dyDescent="0.25">
      <c r="A138" s="11">
        <v>137</v>
      </c>
      <c r="B138" s="1">
        <v>44068</v>
      </c>
      <c r="C138" s="25" t="s">
        <v>384</v>
      </c>
      <c r="D138" s="2">
        <v>44129</v>
      </c>
      <c r="E138" s="15" t="s">
        <v>385</v>
      </c>
      <c r="F138" s="41" t="s">
        <v>386</v>
      </c>
      <c r="G138" s="17">
        <v>16236</v>
      </c>
      <c r="H138" s="4" t="s">
        <v>51</v>
      </c>
    </row>
    <row r="139" spans="1:8" ht="60" x14ac:dyDescent="0.25">
      <c r="A139" s="11">
        <v>138</v>
      </c>
      <c r="B139" s="1">
        <v>44075</v>
      </c>
      <c r="C139" s="25" t="s">
        <v>411</v>
      </c>
      <c r="D139" s="2">
        <v>44110</v>
      </c>
      <c r="E139" s="15" t="s">
        <v>412</v>
      </c>
      <c r="F139" s="41" t="s">
        <v>71</v>
      </c>
      <c r="G139" s="17">
        <v>73185</v>
      </c>
      <c r="H139" s="4" t="s">
        <v>51</v>
      </c>
    </row>
    <row r="140" spans="1:8" ht="30" x14ac:dyDescent="0.25">
      <c r="A140" s="11">
        <v>139</v>
      </c>
      <c r="B140" s="1">
        <v>44078</v>
      </c>
      <c r="C140" s="35" t="s">
        <v>399</v>
      </c>
      <c r="D140" s="2">
        <v>44148</v>
      </c>
      <c r="E140" s="37" t="s">
        <v>400</v>
      </c>
      <c r="F140" s="37" t="s">
        <v>401</v>
      </c>
      <c r="G140" s="46">
        <f>73160*1.23</f>
        <v>89986.8</v>
      </c>
      <c r="H140" s="4" t="s">
        <v>7</v>
      </c>
    </row>
    <row r="141" spans="1:8" ht="60" x14ac:dyDescent="0.25">
      <c r="A141" s="11">
        <v>140</v>
      </c>
      <c r="B141" s="1">
        <v>44078</v>
      </c>
      <c r="C141" s="25" t="s">
        <v>402</v>
      </c>
      <c r="D141" s="2">
        <v>44442</v>
      </c>
      <c r="E141" s="15" t="s">
        <v>403</v>
      </c>
      <c r="F141" s="15" t="s">
        <v>404</v>
      </c>
      <c r="G141" s="17">
        <f>1.23*198969.59</f>
        <v>244732.59570000001</v>
      </c>
      <c r="H141" s="4" t="s">
        <v>7</v>
      </c>
    </row>
    <row r="142" spans="1:8" ht="75" x14ac:dyDescent="0.25">
      <c r="A142" s="11">
        <v>141</v>
      </c>
      <c r="B142" s="1">
        <v>44081</v>
      </c>
      <c r="C142" s="25" t="s">
        <v>416</v>
      </c>
      <c r="D142" s="2">
        <v>44104</v>
      </c>
      <c r="E142" s="15" t="s">
        <v>417</v>
      </c>
      <c r="F142" s="41" t="s">
        <v>114</v>
      </c>
      <c r="G142" s="46">
        <v>94676.1</v>
      </c>
      <c r="H142" s="4" t="s">
        <v>51</v>
      </c>
    </row>
    <row r="143" spans="1:8" ht="45" x14ac:dyDescent="0.25">
      <c r="A143" s="11">
        <v>142</v>
      </c>
      <c r="B143" s="1">
        <v>44083</v>
      </c>
      <c r="C143" s="25" t="s">
        <v>405</v>
      </c>
      <c r="D143" s="2">
        <v>44812</v>
      </c>
      <c r="E143" s="15" t="s">
        <v>406</v>
      </c>
      <c r="F143" s="15" t="s">
        <v>407</v>
      </c>
      <c r="G143" s="17">
        <f>71230.38*1.23</f>
        <v>87613.367400000003</v>
      </c>
      <c r="H143" s="4" t="s">
        <v>7</v>
      </c>
    </row>
    <row r="144" spans="1:8" ht="60" x14ac:dyDescent="0.25">
      <c r="A144" s="11">
        <v>143</v>
      </c>
      <c r="B144" s="1">
        <v>44083</v>
      </c>
      <c r="C144" s="25" t="s">
        <v>408</v>
      </c>
      <c r="D144" s="2">
        <v>44812</v>
      </c>
      <c r="E144" s="41" t="s">
        <v>409</v>
      </c>
      <c r="F144" s="15" t="s">
        <v>410</v>
      </c>
      <c r="G144" s="17">
        <f>39500*1.23</f>
        <v>48585</v>
      </c>
      <c r="H144" s="4" t="s">
        <v>7</v>
      </c>
    </row>
    <row r="145" spans="1:8" ht="31.5" x14ac:dyDescent="0.25">
      <c r="A145" s="11">
        <v>144</v>
      </c>
      <c r="B145" s="1">
        <v>44088</v>
      </c>
      <c r="C145" s="25" t="s">
        <v>421</v>
      </c>
      <c r="D145" s="2">
        <v>44818</v>
      </c>
      <c r="E145" s="15" t="s">
        <v>422</v>
      </c>
      <c r="F145" s="43" t="s">
        <v>423</v>
      </c>
      <c r="G145" s="17">
        <v>50000</v>
      </c>
      <c r="H145" s="4" t="s">
        <v>8</v>
      </c>
    </row>
    <row r="146" spans="1:8" ht="30" x14ac:dyDescent="0.25">
      <c r="A146" s="11">
        <v>145</v>
      </c>
      <c r="B146" s="1">
        <v>44089</v>
      </c>
      <c r="C146" s="25" t="s">
        <v>435</v>
      </c>
      <c r="D146" s="2">
        <v>44819</v>
      </c>
      <c r="E146" s="15" t="s">
        <v>436</v>
      </c>
      <c r="F146" s="16" t="s">
        <v>437</v>
      </c>
      <c r="G146" s="17">
        <v>11778.48</v>
      </c>
      <c r="H146" s="4" t="s">
        <v>8</v>
      </c>
    </row>
    <row r="147" spans="1:8" ht="60" x14ac:dyDescent="0.25">
      <c r="A147" s="11">
        <v>146</v>
      </c>
      <c r="B147" s="1">
        <v>44090</v>
      </c>
      <c r="C147" s="44" t="s">
        <v>427</v>
      </c>
      <c r="D147" s="2">
        <v>44819</v>
      </c>
      <c r="E147" s="45" t="s">
        <v>428</v>
      </c>
      <c r="F147" s="41" t="s">
        <v>429</v>
      </c>
      <c r="G147" s="17">
        <v>2324.6999999999998</v>
      </c>
      <c r="H147" s="4" t="s">
        <v>8</v>
      </c>
    </row>
    <row r="148" spans="1:8" ht="39" x14ac:dyDescent="0.25">
      <c r="A148" s="11">
        <v>147</v>
      </c>
      <c r="B148" s="1">
        <v>44095</v>
      </c>
      <c r="C148" s="25" t="s">
        <v>424</v>
      </c>
      <c r="D148" s="2">
        <v>44140</v>
      </c>
      <c r="E148" s="42" t="s">
        <v>425</v>
      </c>
      <c r="F148" s="41" t="s">
        <v>426</v>
      </c>
      <c r="G148" s="17">
        <v>110331</v>
      </c>
      <c r="H148" s="4" t="s">
        <v>7</v>
      </c>
    </row>
    <row r="149" spans="1:8" ht="45" x14ac:dyDescent="0.25">
      <c r="A149" s="11">
        <v>148</v>
      </c>
      <c r="B149" s="1">
        <v>44098</v>
      </c>
      <c r="C149" s="25" t="s">
        <v>430</v>
      </c>
      <c r="D149" s="2">
        <v>44111</v>
      </c>
      <c r="E149" s="24" t="s">
        <v>431</v>
      </c>
      <c r="F149" s="15" t="s">
        <v>434</v>
      </c>
      <c r="G149" s="17">
        <v>2800</v>
      </c>
      <c r="H149" s="4" t="s">
        <v>8</v>
      </c>
    </row>
    <row r="150" spans="1:8" ht="30" x14ac:dyDescent="0.25">
      <c r="A150" s="11">
        <v>149</v>
      </c>
      <c r="B150" s="1">
        <v>44103</v>
      </c>
      <c r="C150" s="25" t="s">
        <v>432</v>
      </c>
      <c r="D150" s="2">
        <v>44833</v>
      </c>
      <c r="E150" s="24" t="s">
        <v>433</v>
      </c>
      <c r="F150" s="15" t="s">
        <v>180</v>
      </c>
      <c r="G150" s="17">
        <v>31783.200000000001</v>
      </c>
      <c r="H150" s="4" t="s">
        <v>7</v>
      </c>
    </row>
    <row r="151" spans="1:8" ht="45" x14ac:dyDescent="0.25">
      <c r="A151" s="11">
        <v>150</v>
      </c>
      <c r="B151" s="1">
        <v>44105</v>
      </c>
      <c r="C151" s="35" t="s">
        <v>413</v>
      </c>
      <c r="D151" s="2">
        <v>44469</v>
      </c>
      <c r="E151" s="37" t="s">
        <v>414</v>
      </c>
      <c r="F151" s="41" t="s">
        <v>415</v>
      </c>
      <c r="G151" s="46">
        <v>909733.61</v>
      </c>
      <c r="H151" s="4" t="s">
        <v>51</v>
      </c>
    </row>
    <row r="152" spans="1:8" ht="30" x14ac:dyDescent="0.25">
      <c r="A152" s="11">
        <v>151</v>
      </c>
      <c r="B152" s="1">
        <v>44109</v>
      </c>
      <c r="C152" s="25" t="s">
        <v>440</v>
      </c>
      <c r="D152" s="2">
        <v>44137</v>
      </c>
      <c r="E152" s="24" t="s">
        <v>441</v>
      </c>
      <c r="F152" s="15" t="s">
        <v>389</v>
      </c>
      <c r="G152" s="17">
        <v>17958</v>
      </c>
      <c r="H152" s="4" t="s">
        <v>8</v>
      </c>
    </row>
    <row r="153" spans="1:8" ht="45" x14ac:dyDescent="0.25">
      <c r="A153" s="11">
        <v>152</v>
      </c>
      <c r="B153" s="1">
        <v>44110</v>
      </c>
      <c r="C153" s="25" t="s">
        <v>438</v>
      </c>
      <c r="D153" s="2">
        <v>44475</v>
      </c>
      <c r="E153" s="24" t="s">
        <v>439</v>
      </c>
      <c r="F153" s="29" t="s">
        <v>177</v>
      </c>
      <c r="G153" s="17">
        <v>15989.38</v>
      </c>
      <c r="H153" s="4" t="s">
        <v>7</v>
      </c>
    </row>
    <row r="154" spans="1:8" ht="60" x14ac:dyDescent="0.25">
      <c r="A154" s="11">
        <v>153</v>
      </c>
      <c r="B154" s="1">
        <v>44116</v>
      </c>
      <c r="C154" s="25" t="s">
        <v>445</v>
      </c>
      <c r="D154" s="2">
        <v>44177</v>
      </c>
      <c r="E154" s="15" t="s">
        <v>446</v>
      </c>
      <c r="F154" s="15" t="s">
        <v>114</v>
      </c>
      <c r="G154" s="17">
        <v>176443.5</v>
      </c>
      <c r="H154" s="4" t="s">
        <v>51</v>
      </c>
    </row>
    <row r="155" spans="1:8" ht="60" x14ac:dyDescent="0.25">
      <c r="A155" s="11">
        <v>154</v>
      </c>
      <c r="B155" s="1">
        <v>44117</v>
      </c>
      <c r="C155" s="25" t="s">
        <v>447</v>
      </c>
      <c r="D155" s="2">
        <v>44178</v>
      </c>
      <c r="E155" s="15" t="s">
        <v>448</v>
      </c>
      <c r="F155" s="15" t="s">
        <v>114</v>
      </c>
      <c r="G155" s="17">
        <v>51285.16</v>
      </c>
      <c r="H155" s="4" t="s">
        <v>51</v>
      </c>
    </row>
    <row r="156" spans="1:8" ht="60" x14ac:dyDescent="0.25">
      <c r="A156" s="11">
        <v>155</v>
      </c>
      <c r="B156" s="1">
        <v>44117</v>
      </c>
      <c r="C156" s="38" t="s">
        <v>449</v>
      </c>
      <c r="D156" s="2">
        <v>44240</v>
      </c>
      <c r="E156" s="15" t="s">
        <v>450</v>
      </c>
      <c r="F156" s="15" t="s">
        <v>114</v>
      </c>
      <c r="G156" s="17">
        <v>133799.44</v>
      </c>
      <c r="H156" s="4" t="s">
        <v>51</v>
      </c>
    </row>
    <row r="157" spans="1:8" ht="45" x14ac:dyDescent="0.25">
      <c r="A157" s="11">
        <v>156</v>
      </c>
      <c r="B157" s="1">
        <v>44118</v>
      </c>
      <c r="C157" s="25" t="s">
        <v>442</v>
      </c>
      <c r="D157" s="2">
        <v>44188</v>
      </c>
      <c r="E157" s="15" t="s">
        <v>443</v>
      </c>
      <c r="F157" s="15" t="s">
        <v>444</v>
      </c>
      <c r="G157" s="17">
        <v>81608.039999999994</v>
      </c>
      <c r="H157" s="4" t="s">
        <v>7</v>
      </c>
    </row>
    <row r="158" spans="1:8" ht="45" x14ac:dyDescent="0.25">
      <c r="A158" s="11">
        <v>157</v>
      </c>
      <c r="B158" s="1">
        <v>44127</v>
      </c>
      <c r="C158" s="25" t="s">
        <v>454</v>
      </c>
      <c r="D158" s="2">
        <v>44183</v>
      </c>
      <c r="E158" s="15" t="s">
        <v>455</v>
      </c>
      <c r="F158" s="15" t="s">
        <v>100</v>
      </c>
      <c r="G158" s="17">
        <v>15103.17</v>
      </c>
      <c r="H158" s="4" t="s">
        <v>51</v>
      </c>
    </row>
    <row r="159" spans="1:8" ht="30" x14ac:dyDescent="0.25">
      <c r="A159" s="11">
        <v>158</v>
      </c>
      <c r="B159" s="1">
        <v>44127</v>
      </c>
      <c r="C159" s="25" t="s">
        <v>487</v>
      </c>
      <c r="D159" s="2">
        <v>44126</v>
      </c>
      <c r="E159" s="24" t="s">
        <v>489</v>
      </c>
      <c r="F159" s="15" t="s">
        <v>488</v>
      </c>
      <c r="G159" s="17">
        <v>7380000</v>
      </c>
      <c r="H159" s="4" t="s">
        <v>7</v>
      </c>
    </row>
    <row r="160" spans="1:8" ht="30" x14ac:dyDescent="0.25">
      <c r="A160" s="11">
        <v>159</v>
      </c>
      <c r="B160" s="1">
        <v>44134</v>
      </c>
      <c r="C160" s="25" t="s">
        <v>451</v>
      </c>
      <c r="D160" s="2">
        <v>45230</v>
      </c>
      <c r="E160" s="15" t="s">
        <v>452</v>
      </c>
      <c r="F160" s="41" t="s">
        <v>453</v>
      </c>
      <c r="G160" s="17">
        <v>652800</v>
      </c>
      <c r="H160" s="4" t="s">
        <v>7</v>
      </c>
    </row>
    <row r="161" spans="1:8" ht="30" x14ac:dyDescent="0.25">
      <c r="A161" s="11">
        <v>160</v>
      </c>
      <c r="B161" s="1">
        <v>44134</v>
      </c>
      <c r="C161" s="25" t="s">
        <v>456</v>
      </c>
      <c r="D161" s="2">
        <v>47746</v>
      </c>
      <c r="E161" s="15" t="s">
        <v>457</v>
      </c>
      <c r="F161" s="15" t="s">
        <v>458</v>
      </c>
      <c r="G161" s="17">
        <v>911780.65</v>
      </c>
      <c r="H161" s="4" t="s">
        <v>8</v>
      </c>
    </row>
    <row r="162" spans="1:8" ht="30" x14ac:dyDescent="0.25">
      <c r="A162" s="11">
        <v>161</v>
      </c>
      <c r="B162" s="1">
        <v>44144</v>
      </c>
      <c r="C162" s="25" t="s">
        <v>459</v>
      </c>
      <c r="D162" s="2">
        <v>44689</v>
      </c>
      <c r="E162" s="24" t="s">
        <v>460</v>
      </c>
      <c r="F162" s="15" t="s">
        <v>461</v>
      </c>
      <c r="G162" s="17">
        <v>22890.15</v>
      </c>
      <c r="H162" s="4" t="s">
        <v>7</v>
      </c>
    </row>
    <row r="163" spans="1:8" ht="90" x14ac:dyDescent="0.25">
      <c r="A163" s="11">
        <v>162</v>
      </c>
      <c r="B163" s="1">
        <v>44147</v>
      </c>
      <c r="C163" s="25" t="s">
        <v>462</v>
      </c>
      <c r="D163" s="2">
        <v>44298</v>
      </c>
      <c r="E163" s="15" t="s">
        <v>463</v>
      </c>
      <c r="F163" s="15" t="s">
        <v>464</v>
      </c>
      <c r="G163" s="17">
        <v>619322.26</v>
      </c>
      <c r="H163" s="4" t="s">
        <v>7</v>
      </c>
    </row>
    <row r="164" spans="1:8" ht="90" x14ac:dyDescent="0.25">
      <c r="A164" s="11">
        <v>163</v>
      </c>
      <c r="B164" s="1">
        <v>44147</v>
      </c>
      <c r="C164" s="25" t="s">
        <v>465</v>
      </c>
      <c r="D164" s="2">
        <v>44298</v>
      </c>
      <c r="E164" s="15" t="s">
        <v>466</v>
      </c>
      <c r="F164" s="15" t="s">
        <v>467</v>
      </c>
      <c r="G164" s="17">
        <v>186137.60000000001</v>
      </c>
      <c r="H164" s="4" t="s">
        <v>7</v>
      </c>
    </row>
    <row r="165" spans="1:8" ht="30" x14ac:dyDescent="0.25">
      <c r="A165" s="11">
        <v>164</v>
      </c>
      <c r="B165" s="1">
        <v>44151</v>
      </c>
      <c r="C165" s="25" t="s">
        <v>468</v>
      </c>
      <c r="D165" s="2">
        <v>44165</v>
      </c>
      <c r="E165" s="24" t="s">
        <v>469</v>
      </c>
      <c r="F165" s="15" t="s">
        <v>24</v>
      </c>
      <c r="G165" s="17">
        <v>15190.5</v>
      </c>
      <c r="H165" s="4" t="s">
        <v>7</v>
      </c>
    </row>
    <row r="166" spans="1:8" ht="30" x14ac:dyDescent="0.25">
      <c r="A166" s="11">
        <v>165</v>
      </c>
      <c r="B166" s="1">
        <v>44155</v>
      </c>
      <c r="C166" s="25" t="s">
        <v>470</v>
      </c>
      <c r="D166" s="2">
        <v>44196</v>
      </c>
      <c r="E166" s="15" t="s">
        <v>471</v>
      </c>
      <c r="F166" s="15" t="s">
        <v>389</v>
      </c>
      <c r="G166" s="17">
        <v>46494</v>
      </c>
      <c r="H166" s="4" t="s">
        <v>7</v>
      </c>
    </row>
    <row r="167" spans="1:8" ht="60" x14ac:dyDescent="0.25">
      <c r="A167" s="11">
        <v>166</v>
      </c>
      <c r="B167" s="1">
        <v>44155</v>
      </c>
      <c r="C167" s="25" t="s">
        <v>472</v>
      </c>
      <c r="D167" s="2">
        <v>44154</v>
      </c>
      <c r="E167" s="15" t="s">
        <v>473</v>
      </c>
      <c r="F167" s="15" t="s">
        <v>474</v>
      </c>
      <c r="G167" s="17">
        <v>185090.4</v>
      </c>
      <c r="H167" s="4" t="s">
        <v>7</v>
      </c>
    </row>
    <row r="168" spans="1:8" ht="30" x14ac:dyDescent="0.25">
      <c r="A168" s="11">
        <v>167</v>
      </c>
      <c r="B168" s="1">
        <v>44158</v>
      </c>
      <c r="C168" s="25" t="s">
        <v>475</v>
      </c>
      <c r="D168" s="2">
        <v>44185</v>
      </c>
      <c r="E168" s="24" t="s">
        <v>476</v>
      </c>
      <c r="F168" s="15" t="s">
        <v>477</v>
      </c>
      <c r="G168" s="17">
        <v>3500</v>
      </c>
      <c r="H168" s="4" t="s">
        <v>8</v>
      </c>
    </row>
    <row r="169" spans="1:8" ht="90" x14ac:dyDescent="0.25">
      <c r="A169" s="11">
        <v>168</v>
      </c>
      <c r="B169" s="1">
        <v>44158</v>
      </c>
      <c r="C169" s="25" t="s">
        <v>481</v>
      </c>
      <c r="D169" s="2">
        <v>44172</v>
      </c>
      <c r="E169" s="15" t="s">
        <v>482</v>
      </c>
      <c r="F169" s="15" t="s">
        <v>301</v>
      </c>
      <c r="G169" s="17">
        <v>71832</v>
      </c>
      <c r="H169" s="4" t="s">
        <v>51</v>
      </c>
    </row>
    <row r="170" spans="1:8" ht="75" x14ac:dyDescent="0.25">
      <c r="A170" s="11">
        <v>169</v>
      </c>
      <c r="B170" s="1">
        <v>44158</v>
      </c>
      <c r="C170" s="25" t="s">
        <v>483</v>
      </c>
      <c r="D170" s="2">
        <v>44172</v>
      </c>
      <c r="E170" s="15" t="s">
        <v>484</v>
      </c>
      <c r="F170" s="15" t="s">
        <v>301</v>
      </c>
      <c r="G170" s="17">
        <v>47601</v>
      </c>
      <c r="H170" s="4" t="s">
        <v>51</v>
      </c>
    </row>
    <row r="171" spans="1:8" ht="45" x14ac:dyDescent="0.25">
      <c r="A171" s="11">
        <v>170</v>
      </c>
      <c r="B171" s="1">
        <v>44162</v>
      </c>
      <c r="C171" s="25" t="s">
        <v>485</v>
      </c>
      <c r="D171" s="2">
        <v>44167</v>
      </c>
      <c r="E171" s="24" t="s">
        <v>262</v>
      </c>
      <c r="F171" s="15" t="s">
        <v>486</v>
      </c>
      <c r="G171" s="17">
        <v>138930</v>
      </c>
      <c r="H171" s="4" t="s">
        <v>7</v>
      </c>
    </row>
    <row r="172" spans="1:8" ht="90" x14ac:dyDescent="0.25">
      <c r="A172" s="11">
        <v>171</v>
      </c>
      <c r="B172" s="1">
        <v>44166</v>
      </c>
      <c r="C172" s="25" t="s">
        <v>478</v>
      </c>
      <c r="D172" s="2">
        <v>44196</v>
      </c>
      <c r="E172" s="15" t="s">
        <v>479</v>
      </c>
      <c r="F172" s="15" t="s">
        <v>480</v>
      </c>
      <c r="G172" s="46">
        <v>73487.58</v>
      </c>
      <c r="H172" s="4" t="s">
        <v>8</v>
      </c>
    </row>
    <row r="173" spans="1:8" ht="30" x14ac:dyDescent="0.25">
      <c r="A173" s="11">
        <v>172</v>
      </c>
      <c r="B173" s="1">
        <v>44172</v>
      </c>
      <c r="C173" s="25" t="s">
        <v>490</v>
      </c>
      <c r="D173" s="2">
        <v>44561</v>
      </c>
      <c r="E173" s="24" t="s">
        <v>491</v>
      </c>
      <c r="F173" s="15" t="s">
        <v>492</v>
      </c>
      <c r="G173" s="17">
        <v>16560</v>
      </c>
      <c r="H173" s="4" t="s">
        <v>8</v>
      </c>
    </row>
    <row r="174" spans="1:8" ht="30" x14ac:dyDescent="0.25">
      <c r="A174" s="11">
        <v>173</v>
      </c>
      <c r="B174" s="1">
        <v>44176</v>
      </c>
      <c r="C174" s="25" t="s">
        <v>496</v>
      </c>
      <c r="D174" s="2">
        <v>44551</v>
      </c>
      <c r="E174" s="24" t="s">
        <v>497</v>
      </c>
      <c r="F174" s="15" t="s">
        <v>498</v>
      </c>
      <c r="G174" s="17">
        <v>22321.200000000001</v>
      </c>
      <c r="H174" s="4" t="s">
        <v>7</v>
      </c>
    </row>
    <row r="175" spans="1:8" ht="75" x14ac:dyDescent="0.25">
      <c r="A175" s="11">
        <v>174</v>
      </c>
      <c r="B175" s="1">
        <v>44179</v>
      </c>
      <c r="C175" s="25" t="s">
        <v>502</v>
      </c>
      <c r="D175" s="2">
        <v>44195</v>
      </c>
      <c r="E175" s="15" t="s">
        <v>503</v>
      </c>
      <c r="F175" s="15" t="s">
        <v>27</v>
      </c>
      <c r="G175" s="17">
        <v>49200</v>
      </c>
      <c r="H175" s="4" t="s">
        <v>8</v>
      </c>
    </row>
    <row r="176" spans="1:8" ht="45" x14ac:dyDescent="0.25">
      <c r="A176" s="11">
        <v>175</v>
      </c>
      <c r="B176" s="1">
        <v>44181</v>
      </c>
      <c r="C176" s="25" t="s">
        <v>504</v>
      </c>
      <c r="D176" s="2">
        <v>45291</v>
      </c>
      <c r="E176" s="15" t="s">
        <v>505</v>
      </c>
      <c r="F176" s="15" t="s">
        <v>224</v>
      </c>
      <c r="G176" s="17">
        <v>468639.45</v>
      </c>
      <c r="H176" s="4" t="s">
        <v>8</v>
      </c>
    </row>
    <row r="177" spans="1:8" ht="30" x14ac:dyDescent="0.25">
      <c r="A177" s="11">
        <v>176</v>
      </c>
      <c r="B177" s="1">
        <v>44183</v>
      </c>
      <c r="C177" s="25" t="s">
        <v>493</v>
      </c>
      <c r="D177" s="2">
        <v>44267</v>
      </c>
      <c r="E177" s="15" t="s">
        <v>494</v>
      </c>
      <c r="F177" s="15" t="s">
        <v>495</v>
      </c>
      <c r="G177" s="17">
        <v>32703.24</v>
      </c>
      <c r="H177" s="4" t="s">
        <v>7</v>
      </c>
    </row>
    <row r="178" spans="1:8" ht="45" x14ac:dyDescent="0.25">
      <c r="A178" s="11">
        <v>177</v>
      </c>
      <c r="B178" s="1">
        <v>44183</v>
      </c>
      <c r="C178" s="25" t="s">
        <v>499</v>
      </c>
      <c r="D178" s="2">
        <v>44244</v>
      </c>
      <c r="E178" s="15" t="s">
        <v>500</v>
      </c>
      <c r="F178" s="15" t="s">
        <v>501</v>
      </c>
      <c r="G178" s="17">
        <v>27724.2</v>
      </c>
      <c r="H178" s="4" t="s">
        <v>8</v>
      </c>
    </row>
    <row r="179" spans="1:8" x14ac:dyDescent="0.25">
      <c r="A179" s="11">
        <v>178</v>
      </c>
      <c r="B179" s="1"/>
      <c r="C179" s="18"/>
      <c r="D179" s="2"/>
      <c r="E179" s="15"/>
      <c r="F179" s="15"/>
      <c r="G179" s="19"/>
      <c r="H179" s="4"/>
    </row>
    <row r="180" spans="1:8" x14ac:dyDescent="0.25">
      <c r="A180" s="11">
        <v>179</v>
      </c>
      <c r="B180" s="1"/>
      <c r="C180" s="18"/>
      <c r="D180" s="2"/>
      <c r="E180" s="8"/>
      <c r="F180" s="22"/>
      <c r="G180" s="17"/>
      <c r="H180" s="4"/>
    </row>
    <row r="181" spans="1:8" x14ac:dyDescent="0.25">
      <c r="A181" s="11">
        <v>180</v>
      </c>
      <c r="B181" s="1"/>
      <c r="C181" s="20"/>
      <c r="D181" s="2"/>
      <c r="E181" s="15"/>
      <c r="F181" s="15"/>
      <c r="G181" s="17"/>
      <c r="H181" s="4"/>
    </row>
    <row r="182" spans="1:8" x14ac:dyDescent="0.25">
      <c r="A182" s="11">
        <v>181</v>
      </c>
      <c r="B182" s="1"/>
      <c r="C182" s="20"/>
      <c r="D182" s="2"/>
      <c r="E182" s="15"/>
      <c r="F182" s="15"/>
      <c r="G182" s="17"/>
      <c r="H182" s="4"/>
    </row>
    <row r="183" spans="1:8" x14ac:dyDescent="0.25">
      <c r="A183" s="11">
        <v>182</v>
      </c>
      <c r="B183" s="1"/>
      <c r="C183" s="20"/>
      <c r="D183" s="2"/>
      <c r="E183" s="15"/>
      <c r="F183" s="16"/>
      <c r="G183" s="17"/>
      <c r="H183" s="4"/>
    </row>
    <row r="184" spans="1:8" x14ac:dyDescent="0.25">
      <c r="A184" s="11">
        <v>183</v>
      </c>
      <c r="B184" s="1"/>
      <c r="C184" s="18"/>
      <c r="D184" s="2"/>
      <c r="E184" s="15"/>
      <c r="F184" s="15"/>
      <c r="G184" s="17"/>
      <c r="H184" s="4"/>
    </row>
    <row r="185" spans="1:8" x14ac:dyDescent="0.25">
      <c r="A185" s="11">
        <v>184</v>
      </c>
      <c r="B185" s="1"/>
      <c r="C185" s="21"/>
      <c r="D185" s="2"/>
      <c r="E185" s="15"/>
      <c r="F185" s="15"/>
      <c r="G185" s="17"/>
      <c r="H185" s="4"/>
    </row>
    <row r="186" spans="1:8" x14ac:dyDescent="0.25">
      <c r="A186" s="11">
        <v>185</v>
      </c>
      <c r="B186" s="1"/>
      <c r="C186" s="18"/>
      <c r="D186" s="2"/>
      <c r="E186" s="15"/>
      <c r="F186" s="15"/>
      <c r="G186" s="17"/>
      <c r="H186" s="4"/>
    </row>
    <row r="187" spans="1:8" x14ac:dyDescent="0.25">
      <c r="A187" s="11">
        <v>186</v>
      </c>
      <c r="B187" s="1"/>
      <c r="C187" s="18"/>
      <c r="D187" s="2"/>
      <c r="E187" s="15"/>
      <c r="F187" s="15"/>
      <c r="G187" s="17"/>
      <c r="H187" s="4"/>
    </row>
    <row r="188" spans="1:8" x14ac:dyDescent="0.25">
      <c r="A188" s="11">
        <v>187</v>
      </c>
      <c r="B188" s="1"/>
      <c r="C188" s="18"/>
      <c r="D188" s="2"/>
      <c r="E188" s="15"/>
      <c r="F188" s="15"/>
      <c r="G188" s="17"/>
      <c r="H188" s="4"/>
    </row>
    <row r="189" spans="1:8" x14ac:dyDescent="0.25">
      <c r="A189" s="11">
        <v>188</v>
      </c>
      <c r="B189" s="1"/>
      <c r="C189" s="20"/>
      <c r="D189" s="2"/>
      <c r="E189" s="15"/>
      <c r="F189" s="15"/>
      <c r="G189" s="23"/>
      <c r="H189" s="4"/>
    </row>
    <row r="190" spans="1:8" x14ac:dyDescent="0.25">
      <c r="A190" s="11">
        <v>189</v>
      </c>
      <c r="B190" s="1"/>
      <c r="C190" s="18"/>
      <c r="D190" s="2"/>
      <c r="E190" s="15"/>
      <c r="F190" s="15"/>
      <c r="G190" s="17"/>
      <c r="H190" s="4"/>
    </row>
    <row r="191" spans="1:8" x14ac:dyDescent="0.25">
      <c r="A191" s="11">
        <v>190</v>
      </c>
      <c r="B191" s="1"/>
      <c r="C191" s="18"/>
      <c r="D191" s="2"/>
      <c r="E191" s="15"/>
      <c r="F191" s="15"/>
      <c r="G191" s="17"/>
      <c r="H191" s="4"/>
    </row>
    <row r="192" spans="1:8" x14ac:dyDescent="0.25">
      <c r="A192" s="11">
        <v>191</v>
      </c>
      <c r="B192" s="1"/>
      <c r="C192" s="18"/>
      <c r="D192" s="2"/>
      <c r="E192" s="15"/>
      <c r="F192" s="15"/>
      <c r="G192" s="17"/>
      <c r="H192" s="4"/>
    </row>
    <row r="193" spans="1:8" x14ac:dyDescent="0.25">
      <c r="A193" s="11">
        <v>192</v>
      </c>
      <c r="B193" s="1"/>
      <c r="C193" s="18"/>
      <c r="D193" s="2"/>
      <c r="E193" s="15"/>
      <c r="F193" s="15"/>
      <c r="G193" s="17"/>
      <c r="H193" s="4"/>
    </row>
    <row r="194" spans="1:8" x14ac:dyDescent="0.25">
      <c r="A194" s="11">
        <v>193</v>
      </c>
      <c r="B194" s="1"/>
      <c r="C194" s="6"/>
      <c r="D194" s="2"/>
      <c r="E194" s="8"/>
      <c r="F194" s="8"/>
      <c r="G194" s="10"/>
      <c r="H194" s="4"/>
    </row>
    <row r="195" spans="1:8" x14ac:dyDescent="0.25">
      <c r="A195" s="11">
        <v>194</v>
      </c>
      <c r="B195" s="1"/>
      <c r="C195" s="6"/>
      <c r="D195" s="2"/>
      <c r="E195" s="8"/>
      <c r="F195" s="8"/>
      <c r="G195" s="10"/>
      <c r="H195" s="4"/>
    </row>
    <row r="196" spans="1:8" x14ac:dyDescent="0.25">
      <c r="A196" s="11">
        <v>195</v>
      </c>
      <c r="B196" s="1"/>
      <c r="C196" s="6"/>
      <c r="D196" s="2"/>
      <c r="E196" s="8"/>
      <c r="F196" s="8"/>
      <c r="G196" s="10"/>
      <c r="H196" s="4"/>
    </row>
    <row r="197" spans="1:8" x14ac:dyDescent="0.25">
      <c r="A197" s="11">
        <v>196</v>
      </c>
      <c r="B197" s="1"/>
      <c r="C197" s="6"/>
      <c r="D197" s="2"/>
      <c r="E197" s="8"/>
      <c r="F197" s="8"/>
      <c r="G197" s="10"/>
      <c r="H197" s="4"/>
    </row>
    <row r="198" spans="1:8" x14ac:dyDescent="0.25">
      <c r="A198" s="11">
        <v>197</v>
      </c>
      <c r="B198" s="1"/>
      <c r="C198" s="6"/>
      <c r="D198" s="2"/>
      <c r="E198" s="8"/>
      <c r="F198" s="8"/>
      <c r="G198" s="10"/>
      <c r="H198" s="4"/>
    </row>
    <row r="199" spans="1:8" x14ac:dyDescent="0.25">
      <c r="A199" s="11">
        <v>198</v>
      </c>
      <c r="B199" s="1"/>
      <c r="C199" s="6"/>
      <c r="D199" s="2"/>
      <c r="E199" s="8"/>
      <c r="F199" s="8"/>
      <c r="G199" s="10"/>
      <c r="H199" s="4"/>
    </row>
    <row r="200" spans="1:8" x14ac:dyDescent="0.25">
      <c r="A200" s="11">
        <v>199</v>
      </c>
      <c r="B200" s="1"/>
      <c r="C200" s="6"/>
      <c r="D200" s="2"/>
      <c r="E200" s="8"/>
      <c r="F200" s="8"/>
      <c r="G200" s="10"/>
      <c r="H200" s="4"/>
    </row>
    <row r="201" spans="1:8" x14ac:dyDescent="0.25">
      <c r="A201" s="11">
        <v>200</v>
      </c>
      <c r="B201" s="1"/>
      <c r="C201" s="6"/>
      <c r="D201" s="2"/>
      <c r="E201" s="8"/>
      <c r="F201" s="8"/>
      <c r="G201" s="10"/>
      <c r="H201" s="4"/>
    </row>
    <row r="202" spans="1:8" x14ac:dyDescent="0.25">
      <c r="A202" s="11">
        <v>201</v>
      </c>
      <c r="B202" s="1"/>
      <c r="C202" s="6"/>
      <c r="D202" s="2"/>
      <c r="E202" s="8"/>
      <c r="F202" s="8"/>
      <c r="G202" s="10"/>
      <c r="H202" s="4"/>
    </row>
    <row r="203" spans="1:8" x14ac:dyDescent="0.25">
      <c r="A203" s="11">
        <v>202</v>
      </c>
      <c r="B203" s="1"/>
      <c r="C203" s="6"/>
      <c r="D203" s="2"/>
      <c r="E203" s="8"/>
      <c r="F203" s="8"/>
      <c r="G203" s="10"/>
      <c r="H203" s="4"/>
    </row>
    <row r="204" spans="1:8" x14ac:dyDescent="0.25">
      <c r="A204" s="11">
        <v>203</v>
      </c>
      <c r="B204" s="1"/>
      <c r="C204" s="6"/>
      <c r="D204" s="2"/>
      <c r="E204" s="8"/>
      <c r="F204" s="8"/>
      <c r="G204" s="10"/>
      <c r="H204" s="4"/>
    </row>
    <row r="205" spans="1:8" x14ac:dyDescent="0.25">
      <c r="A205" s="11">
        <v>204</v>
      </c>
      <c r="B205" s="1"/>
      <c r="C205" s="6"/>
      <c r="D205" s="2"/>
      <c r="E205" s="8"/>
      <c r="F205" s="8"/>
      <c r="G205" s="10"/>
      <c r="H205" s="4"/>
    </row>
    <row r="206" spans="1:8" x14ac:dyDescent="0.25">
      <c r="A206" s="11">
        <v>205</v>
      </c>
      <c r="B206" s="1"/>
      <c r="C206" s="6"/>
      <c r="D206" s="2"/>
      <c r="E206" s="8"/>
      <c r="F206" s="8"/>
      <c r="G206" s="10"/>
      <c r="H206" s="4"/>
    </row>
    <row r="207" spans="1:8" x14ac:dyDescent="0.25">
      <c r="A207" s="11">
        <v>206</v>
      </c>
      <c r="B207" s="1"/>
      <c r="C207" s="6"/>
      <c r="D207" s="2"/>
      <c r="E207" s="8"/>
      <c r="F207" s="8"/>
      <c r="G207" s="10"/>
      <c r="H207" s="4"/>
    </row>
    <row r="208" spans="1:8" x14ac:dyDescent="0.25">
      <c r="A208" s="11">
        <v>207</v>
      </c>
      <c r="B208" s="1"/>
      <c r="C208" s="6"/>
      <c r="D208" s="2"/>
      <c r="E208" s="8"/>
      <c r="F208" s="8"/>
      <c r="G208" s="10"/>
      <c r="H208" s="4"/>
    </row>
    <row r="209" spans="1:8" x14ac:dyDescent="0.25">
      <c r="A209" s="11">
        <v>208</v>
      </c>
      <c r="B209" s="1"/>
      <c r="C209" s="6"/>
      <c r="D209" s="2"/>
      <c r="E209" s="8"/>
      <c r="F209" s="8"/>
      <c r="G209" s="10"/>
      <c r="H209" s="4"/>
    </row>
    <row r="210" spans="1:8" x14ac:dyDescent="0.25">
      <c r="A210" s="11">
        <v>209</v>
      </c>
      <c r="B210" s="1"/>
      <c r="C210" s="6"/>
      <c r="D210" s="2"/>
      <c r="E210" s="8"/>
      <c r="F210" s="8"/>
      <c r="G210" s="10"/>
      <c r="H210" s="4"/>
    </row>
    <row r="211" spans="1:8" x14ac:dyDescent="0.25">
      <c r="A211" s="11">
        <v>210</v>
      </c>
      <c r="B211" s="1"/>
      <c r="C211" s="6"/>
      <c r="D211" s="2"/>
      <c r="E211" s="8"/>
      <c r="F211" s="8"/>
      <c r="G211" s="10"/>
      <c r="H211" s="4"/>
    </row>
    <row r="212" spans="1:8" x14ac:dyDescent="0.25">
      <c r="A212" s="11">
        <v>211</v>
      </c>
      <c r="B212" s="1"/>
      <c r="C212" s="6"/>
      <c r="D212" s="2"/>
      <c r="E212" s="8"/>
      <c r="F212" s="8"/>
      <c r="G212" s="10"/>
      <c r="H212" s="4"/>
    </row>
    <row r="213" spans="1:8" x14ac:dyDescent="0.25">
      <c r="A213" s="11">
        <v>212</v>
      </c>
      <c r="B213" s="1"/>
      <c r="C213" s="6"/>
      <c r="D213" s="2"/>
      <c r="E213" s="8"/>
      <c r="F213" s="8"/>
      <c r="G213" s="10"/>
      <c r="H213" s="4"/>
    </row>
    <row r="214" spans="1:8" x14ac:dyDescent="0.25">
      <c r="A214" s="11">
        <v>213</v>
      </c>
      <c r="B214" s="1"/>
      <c r="C214" s="6"/>
      <c r="D214" s="2"/>
      <c r="E214" s="8"/>
      <c r="F214" s="8"/>
      <c r="G214" s="10"/>
      <c r="H214" s="4"/>
    </row>
    <row r="215" spans="1:8" x14ac:dyDescent="0.25">
      <c r="A215" s="11">
        <v>214</v>
      </c>
      <c r="B215" s="1"/>
      <c r="C215" s="6"/>
      <c r="D215" s="2"/>
      <c r="E215" s="8"/>
      <c r="F215" s="8"/>
      <c r="G215" s="10"/>
      <c r="H215" s="4"/>
    </row>
    <row r="216" spans="1:8" x14ac:dyDescent="0.25">
      <c r="A216" s="11">
        <v>215</v>
      </c>
      <c r="B216" s="1"/>
      <c r="C216" s="6"/>
      <c r="D216" s="2"/>
      <c r="E216" s="8"/>
      <c r="F216" s="8"/>
      <c r="G216" s="10"/>
      <c r="H216" s="4"/>
    </row>
    <row r="217" spans="1:8" x14ac:dyDescent="0.25">
      <c r="A217" s="11">
        <v>216</v>
      </c>
      <c r="B217" s="1"/>
      <c r="C217" s="6"/>
      <c r="D217" s="2"/>
      <c r="E217" s="8"/>
      <c r="F217" s="8"/>
      <c r="G217" s="10"/>
      <c r="H217" s="4"/>
    </row>
    <row r="218" spans="1:8" x14ac:dyDescent="0.25">
      <c r="A218" s="11">
        <v>217</v>
      </c>
      <c r="B218" s="1"/>
      <c r="C218" s="6"/>
      <c r="D218" s="2"/>
      <c r="E218" s="8"/>
      <c r="F218" s="8"/>
      <c r="G218" s="10"/>
      <c r="H218" s="4"/>
    </row>
    <row r="219" spans="1:8" x14ac:dyDescent="0.25">
      <c r="A219" s="11">
        <v>218</v>
      </c>
      <c r="B219" s="1"/>
      <c r="C219" s="6"/>
      <c r="D219" s="2"/>
      <c r="E219" s="8"/>
      <c r="F219" s="8"/>
      <c r="G219" s="10"/>
      <c r="H219" s="4"/>
    </row>
    <row r="220" spans="1:8" x14ac:dyDescent="0.25">
      <c r="A220" s="11">
        <v>219</v>
      </c>
      <c r="B220" s="1"/>
      <c r="C220" s="6"/>
      <c r="D220" s="2"/>
      <c r="E220" s="8"/>
      <c r="F220" s="8"/>
      <c r="G220" s="10"/>
      <c r="H220" s="4"/>
    </row>
    <row r="221" spans="1:8" x14ac:dyDescent="0.25">
      <c r="A221" s="11">
        <v>220</v>
      </c>
      <c r="B221" s="1"/>
      <c r="C221" s="6"/>
      <c r="D221" s="2"/>
      <c r="E221" s="8"/>
      <c r="F221" s="8"/>
      <c r="G221" s="10"/>
      <c r="H221" s="4"/>
    </row>
    <row r="222" spans="1:8" x14ac:dyDescent="0.25">
      <c r="A222" s="11">
        <v>221</v>
      </c>
      <c r="B222" s="1"/>
      <c r="C222" s="6"/>
      <c r="D222" s="2"/>
      <c r="E222" s="8"/>
      <c r="F222" s="8"/>
      <c r="G222" s="10"/>
      <c r="H222" s="4"/>
    </row>
    <row r="223" spans="1:8" x14ac:dyDescent="0.25">
      <c r="A223" s="11">
        <v>222</v>
      </c>
      <c r="B223" s="1"/>
      <c r="C223" s="6"/>
      <c r="D223" s="2"/>
      <c r="E223" s="8"/>
      <c r="F223" s="8"/>
      <c r="G223" s="10"/>
      <c r="H223" s="4"/>
    </row>
    <row r="224" spans="1:8" x14ac:dyDescent="0.25">
      <c r="A224" s="11">
        <v>223</v>
      </c>
      <c r="B224" s="1"/>
      <c r="C224" s="6"/>
      <c r="D224" s="2"/>
      <c r="E224" s="8"/>
      <c r="F224" s="8"/>
      <c r="G224" s="10"/>
      <c r="H224" s="4"/>
    </row>
    <row r="225" spans="1:8" x14ac:dyDescent="0.25">
      <c r="A225" s="11">
        <v>224</v>
      </c>
      <c r="B225" s="1"/>
      <c r="C225" s="6"/>
      <c r="D225" s="2"/>
      <c r="E225" s="8"/>
      <c r="F225" s="8"/>
      <c r="G225" s="10"/>
      <c r="H225" s="4"/>
    </row>
    <row r="226" spans="1:8" x14ac:dyDescent="0.25">
      <c r="A226" s="11">
        <v>225</v>
      </c>
      <c r="B226" s="1"/>
      <c r="C226" s="6"/>
      <c r="D226" s="2"/>
      <c r="E226" s="8"/>
      <c r="F226" s="8"/>
      <c r="G226" s="10"/>
      <c r="H226" s="4"/>
    </row>
    <row r="227" spans="1:8" x14ac:dyDescent="0.25">
      <c r="A227" s="11">
        <v>226</v>
      </c>
      <c r="B227" s="1"/>
      <c r="C227" s="6"/>
      <c r="D227" s="2"/>
      <c r="E227" s="8"/>
      <c r="F227" s="8"/>
      <c r="G227" s="10"/>
      <c r="H227" s="4"/>
    </row>
    <row r="228" spans="1:8" x14ac:dyDescent="0.25">
      <c r="A228" s="11">
        <v>227</v>
      </c>
      <c r="B228" s="1"/>
      <c r="C228" s="6"/>
      <c r="D228" s="2"/>
      <c r="E228" s="8"/>
      <c r="F228" s="8"/>
      <c r="G228" s="10"/>
      <c r="H228" s="4"/>
    </row>
    <row r="229" spans="1:8" x14ac:dyDescent="0.25">
      <c r="A229" s="11">
        <v>228</v>
      </c>
      <c r="B229" s="1"/>
      <c r="C229" s="6"/>
      <c r="D229" s="2"/>
      <c r="E229" s="8"/>
      <c r="F229" s="8"/>
      <c r="G229" s="10"/>
      <c r="H229" s="4"/>
    </row>
    <row r="230" spans="1:8" x14ac:dyDescent="0.25">
      <c r="A230" s="11">
        <v>229</v>
      </c>
      <c r="B230" s="1"/>
      <c r="C230" s="6"/>
      <c r="D230" s="2"/>
      <c r="E230" s="8"/>
      <c r="F230" s="8"/>
      <c r="G230" s="10"/>
      <c r="H230" s="4"/>
    </row>
    <row r="231" spans="1:8" x14ac:dyDescent="0.25">
      <c r="A231" s="11">
        <v>230</v>
      </c>
      <c r="B231" s="1"/>
      <c r="C231" s="6"/>
      <c r="D231" s="2"/>
      <c r="E231" s="8"/>
      <c r="F231" s="8"/>
      <c r="G231" s="10"/>
      <c r="H231" s="4"/>
    </row>
    <row r="232" spans="1:8" x14ac:dyDescent="0.25">
      <c r="A232" s="11">
        <v>231</v>
      </c>
      <c r="B232" s="1"/>
      <c r="C232" s="6"/>
      <c r="D232" s="2"/>
      <c r="E232" s="8"/>
      <c r="F232" s="8"/>
      <c r="G232" s="10"/>
      <c r="H232" s="4"/>
    </row>
    <row r="233" spans="1:8" x14ac:dyDescent="0.25">
      <c r="A233" s="11">
        <v>232</v>
      </c>
      <c r="B233" s="1"/>
      <c r="C233" s="6"/>
      <c r="D233" s="2"/>
      <c r="E233" s="8"/>
      <c r="F233" s="8"/>
      <c r="G233" s="10"/>
      <c r="H233" s="4"/>
    </row>
    <row r="234" spans="1:8" x14ac:dyDescent="0.25">
      <c r="A234" s="11">
        <v>233</v>
      </c>
      <c r="B234" s="1"/>
      <c r="C234" s="6"/>
      <c r="D234" s="2"/>
      <c r="E234" s="8"/>
      <c r="F234" s="8"/>
      <c r="G234" s="10"/>
      <c r="H234" s="4"/>
    </row>
    <row r="235" spans="1:8" x14ac:dyDescent="0.25">
      <c r="A235" s="11">
        <v>234</v>
      </c>
      <c r="B235" s="1"/>
      <c r="C235" s="6"/>
      <c r="D235" s="2"/>
      <c r="E235" s="8"/>
      <c r="F235" s="8"/>
      <c r="G235" s="10"/>
      <c r="H235" s="4"/>
    </row>
    <row r="236" spans="1:8" x14ac:dyDescent="0.25">
      <c r="A236" s="11">
        <v>235</v>
      </c>
      <c r="B236" s="1"/>
      <c r="C236" s="6"/>
      <c r="D236" s="2"/>
      <c r="E236" s="8"/>
      <c r="F236" s="8"/>
      <c r="G236" s="10"/>
      <c r="H236" s="4"/>
    </row>
    <row r="237" spans="1:8" x14ac:dyDescent="0.25">
      <c r="A237" s="11">
        <v>236</v>
      </c>
      <c r="B237" s="1"/>
      <c r="C237" s="6"/>
      <c r="D237" s="2"/>
      <c r="E237" s="8"/>
      <c r="F237" s="8"/>
      <c r="G237" s="10"/>
      <c r="H237" s="4"/>
    </row>
    <row r="238" spans="1:8" x14ac:dyDescent="0.25">
      <c r="A238" s="11">
        <v>237</v>
      </c>
      <c r="B238" s="1"/>
      <c r="C238" s="6"/>
      <c r="D238" s="2"/>
      <c r="E238" s="8"/>
      <c r="F238" s="8"/>
      <c r="G238" s="10"/>
      <c r="H238" s="4"/>
    </row>
    <row r="239" spans="1:8" x14ac:dyDescent="0.25">
      <c r="A239" s="11">
        <v>238</v>
      </c>
      <c r="B239" s="1"/>
      <c r="C239" s="6"/>
      <c r="D239" s="2"/>
      <c r="E239" s="8"/>
      <c r="F239" s="8"/>
      <c r="G239" s="10"/>
      <c r="H239" s="4"/>
    </row>
    <row r="240" spans="1:8" x14ac:dyDescent="0.25">
      <c r="A240" s="11">
        <v>239</v>
      </c>
      <c r="B240" s="1"/>
      <c r="C240" s="6"/>
      <c r="D240" s="2"/>
      <c r="E240" s="8"/>
      <c r="F240" s="8"/>
      <c r="G240" s="10"/>
      <c r="H240" s="4"/>
    </row>
    <row r="241" spans="1:8" x14ac:dyDescent="0.25">
      <c r="A241" s="11">
        <v>240</v>
      </c>
      <c r="B241" s="1"/>
      <c r="C241" s="6"/>
      <c r="D241" s="2"/>
      <c r="E241" s="8"/>
      <c r="F241" s="8"/>
      <c r="G241" s="10"/>
      <c r="H241" s="4"/>
    </row>
    <row r="242" spans="1:8" x14ac:dyDescent="0.25">
      <c r="A242" s="11">
        <v>241</v>
      </c>
      <c r="B242" s="1"/>
      <c r="C242" s="6"/>
      <c r="D242" s="2"/>
      <c r="E242" s="8"/>
      <c r="F242" s="8"/>
      <c r="G242" s="10"/>
      <c r="H242" s="4"/>
    </row>
    <row r="243" spans="1:8" x14ac:dyDescent="0.25">
      <c r="A243" s="11">
        <v>242</v>
      </c>
      <c r="B243" s="1"/>
      <c r="C243" s="6"/>
      <c r="D243" s="2"/>
      <c r="E243" s="8"/>
      <c r="F243" s="8"/>
      <c r="G243" s="10"/>
      <c r="H243" s="4"/>
    </row>
    <row r="244" spans="1:8" x14ac:dyDescent="0.25">
      <c r="A244" s="11">
        <v>243</v>
      </c>
      <c r="B244" s="1"/>
      <c r="C244" s="6"/>
      <c r="D244" s="2"/>
      <c r="E244" s="8"/>
      <c r="F244" s="8"/>
      <c r="G244" s="10"/>
      <c r="H244" s="4"/>
    </row>
    <row r="245" spans="1:8" x14ac:dyDescent="0.25">
      <c r="A245" s="11">
        <v>244</v>
      </c>
      <c r="B245" s="1"/>
      <c r="C245" s="6"/>
      <c r="D245" s="2"/>
      <c r="E245" s="8"/>
      <c r="F245" s="8"/>
      <c r="G245" s="10"/>
      <c r="H245" s="4"/>
    </row>
    <row r="246" spans="1:8" x14ac:dyDescent="0.25">
      <c r="A246" s="11">
        <v>245</v>
      </c>
      <c r="B246" s="1"/>
      <c r="C246" s="6"/>
      <c r="D246" s="2"/>
      <c r="E246" s="8"/>
      <c r="F246" s="8"/>
      <c r="G246" s="10"/>
      <c r="H246" s="4"/>
    </row>
    <row r="247" spans="1:8" x14ac:dyDescent="0.25">
      <c r="A247" s="11">
        <v>246</v>
      </c>
      <c r="B247" s="1"/>
      <c r="C247" s="6"/>
      <c r="D247" s="2"/>
      <c r="E247" s="8"/>
      <c r="F247" s="8"/>
      <c r="G247" s="10"/>
      <c r="H247" s="4"/>
    </row>
    <row r="248" spans="1:8" x14ac:dyDescent="0.25">
      <c r="A248" s="11">
        <v>247</v>
      </c>
      <c r="B248" s="1"/>
      <c r="C248" s="6"/>
      <c r="D248" s="2"/>
      <c r="E248" s="8"/>
      <c r="F248" s="8"/>
      <c r="G248" s="10"/>
      <c r="H248" s="4"/>
    </row>
    <row r="249" spans="1:8" x14ac:dyDescent="0.25">
      <c r="A249" s="11">
        <v>248</v>
      </c>
      <c r="B249" s="1"/>
      <c r="C249" s="6"/>
      <c r="D249" s="2"/>
      <c r="E249" s="8"/>
      <c r="F249" s="8"/>
      <c r="G249" s="10"/>
      <c r="H249" s="4"/>
    </row>
    <row r="250" spans="1:8" x14ac:dyDescent="0.25">
      <c r="A250" s="11">
        <v>249</v>
      </c>
      <c r="B250" s="1"/>
      <c r="C250" s="6"/>
      <c r="D250" s="2"/>
      <c r="E250" s="8"/>
      <c r="F250" s="8"/>
      <c r="G250" s="10"/>
      <c r="H250" s="4"/>
    </row>
    <row r="251" spans="1:8" x14ac:dyDescent="0.25">
      <c r="A251" s="11">
        <v>250</v>
      </c>
      <c r="B251" s="1"/>
      <c r="C251" s="6"/>
      <c r="D251" s="2"/>
      <c r="E251" s="8"/>
      <c r="F251" s="8"/>
      <c r="G251" s="10"/>
      <c r="H251" s="4"/>
    </row>
    <row r="252" spans="1:8" x14ac:dyDescent="0.25">
      <c r="A252" s="11">
        <v>251</v>
      </c>
      <c r="B252" s="1"/>
      <c r="C252" s="6"/>
      <c r="D252" s="2"/>
      <c r="E252" s="8"/>
      <c r="F252" s="8"/>
      <c r="G252" s="10"/>
      <c r="H252" s="4"/>
    </row>
    <row r="253" spans="1:8" x14ac:dyDescent="0.25">
      <c r="A253" s="11">
        <v>252</v>
      </c>
      <c r="B253" s="1"/>
      <c r="C253" s="6"/>
      <c r="D253" s="2"/>
      <c r="E253" s="8"/>
      <c r="F253" s="8"/>
      <c r="G253" s="10"/>
      <c r="H253" s="4"/>
    </row>
    <row r="254" spans="1:8" x14ac:dyDescent="0.25">
      <c r="A254" s="11">
        <v>253</v>
      </c>
      <c r="B254" s="1"/>
      <c r="C254" s="6"/>
      <c r="D254" s="2"/>
      <c r="E254" s="8"/>
      <c r="F254" s="8"/>
      <c r="G254" s="10"/>
      <c r="H254" s="4"/>
    </row>
    <row r="255" spans="1:8" x14ac:dyDescent="0.25">
      <c r="A255" s="11">
        <v>254</v>
      </c>
      <c r="B255" s="1"/>
      <c r="C255" s="6"/>
      <c r="D255" s="2"/>
      <c r="E255" s="8"/>
      <c r="F255" s="8"/>
      <c r="G255" s="10"/>
      <c r="H255" s="4"/>
    </row>
    <row r="256" spans="1:8" x14ac:dyDescent="0.25">
      <c r="A256" s="11">
        <v>255</v>
      </c>
      <c r="B256" s="1"/>
      <c r="C256" s="6"/>
      <c r="D256" s="2"/>
      <c r="E256" s="8"/>
      <c r="F256" s="8"/>
      <c r="G256" s="10"/>
      <c r="H256" s="4"/>
    </row>
    <row r="257" spans="1:8" x14ac:dyDescent="0.25">
      <c r="A257" s="11">
        <v>256</v>
      </c>
      <c r="B257" s="1"/>
      <c r="C257" s="6"/>
      <c r="D257" s="2"/>
      <c r="E257" s="8"/>
      <c r="F257" s="8"/>
      <c r="G257" s="10"/>
      <c r="H257" s="4"/>
    </row>
    <row r="258" spans="1:8" x14ac:dyDescent="0.25">
      <c r="A258" s="11">
        <v>257</v>
      </c>
      <c r="B258" s="1"/>
      <c r="C258" s="6"/>
      <c r="D258" s="2"/>
      <c r="E258" s="8"/>
      <c r="F258" s="8"/>
      <c r="G258" s="10"/>
      <c r="H258" s="4"/>
    </row>
    <row r="259" spans="1:8" x14ac:dyDescent="0.25">
      <c r="A259" s="11">
        <v>258</v>
      </c>
      <c r="B259" s="1"/>
      <c r="C259" s="6"/>
      <c r="D259" s="2"/>
      <c r="E259" s="8"/>
      <c r="F259" s="8"/>
      <c r="G259" s="10"/>
      <c r="H259" s="4"/>
    </row>
    <row r="260" spans="1:8" x14ac:dyDescent="0.25">
      <c r="A260" s="11">
        <v>259</v>
      </c>
      <c r="B260" s="1"/>
      <c r="C260" s="6"/>
      <c r="D260" s="2"/>
      <c r="E260" s="8"/>
      <c r="F260" s="8"/>
      <c r="G260" s="10"/>
      <c r="H260" s="4"/>
    </row>
    <row r="261" spans="1:8" x14ac:dyDescent="0.25">
      <c r="A261" s="11">
        <v>260</v>
      </c>
      <c r="B261" s="1"/>
      <c r="C261" s="6"/>
      <c r="D261" s="2"/>
      <c r="E261" s="8"/>
      <c r="F261" s="8"/>
      <c r="G261" s="10"/>
      <c r="H261" s="4"/>
    </row>
    <row r="262" spans="1:8" x14ac:dyDescent="0.25">
      <c r="A262" s="11">
        <v>261</v>
      </c>
      <c r="B262" s="1"/>
      <c r="C262" s="6"/>
      <c r="D262" s="2"/>
      <c r="E262" s="8"/>
      <c r="F262" s="8"/>
      <c r="G262" s="10"/>
      <c r="H262" s="4"/>
    </row>
    <row r="263" spans="1:8" x14ac:dyDescent="0.25">
      <c r="A263" s="11">
        <v>262</v>
      </c>
      <c r="B263" s="1"/>
      <c r="C263" s="6"/>
      <c r="D263" s="2"/>
      <c r="E263" s="8"/>
      <c r="F263" s="8"/>
      <c r="G263" s="10"/>
      <c r="H263" s="4"/>
    </row>
    <row r="264" spans="1:8" x14ac:dyDescent="0.25">
      <c r="A264" s="11">
        <v>263</v>
      </c>
      <c r="B264" s="1"/>
      <c r="C264" s="6"/>
      <c r="D264" s="2"/>
      <c r="E264" s="8"/>
      <c r="F264" s="8"/>
      <c r="G264" s="10"/>
      <c r="H264" s="4"/>
    </row>
    <row r="265" spans="1:8" x14ac:dyDescent="0.25">
      <c r="A265" s="11">
        <v>264</v>
      </c>
      <c r="B265" s="1"/>
      <c r="C265" s="6"/>
      <c r="D265" s="2"/>
      <c r="E265" s="8"/>
      <c r="F265" s="8"/>
      <c r="G265" s="10"/>
      <c r="H265" s="4"/>
    </row>
    <row r="266" spans="1:8" x14ac:dyDescent="0.25">
      <c r="A266" s="11">
        <v>265</v>
      </c>
      <c r="B266" s="1"/>
      <c r="C266" s="6"/>
      <c r="D266" s="2"/>
      <c r="E266" s="8"/>
      <c r="F266" s="8"/>
      <c r="G266" s="10"/>
      <c r="H266" s="4"/>
    </row>
    <row r="267" spans="1:8" x14ac:dyDescent="0.25">
      <c r="A267" s="11">
        <v>266</v>
      </c>
      <c r="B267" s="1"/>
      <c r="C267" s="6"/>
      <c r="D267" s="2"/>
      <c r="E267" s="8"/>
      <c r="F267" s="8"/>
      <c r="G267" s="10"/>
      <c r="H267" s="4"/>
    </row>
    <row r="268" spans="1:8" x14ac:dyDescent="0.25">
      <c r="A268" s="11">
        <v>267</v>
      </c>
      <c r="B268" s="1"/>
      <c r="C268" s="6"/>
      <c r="D268" s="2"/>
      <c r="E268" s="8"/>
      <c r="F268" s="8"/>
      <c r="G268" s="10"/>
      <c r="H268" s="4"/>
    </row>
    <row r="269" spans="1:8" x14ac:dyDescent="0.25">
      <c r="A269" s="11">
        <v>268</v>
      </c>
      <c r="B269" s="1"/>
      <c r="C269" s="6"/>
      <c r="D269" s="2"/>
      <c r="E269" s="8"/>
      <c r="F269" s="8"/>
      <c r="G269" s="10"/>
      <c r="H269" s="4"/>
    </row>
    <row r="270" spans="1:8" x14ac:dyDescent="0.25">
      <c r="A270" s="11">
        <v>269</v>
      </c>
      <c r="B270" s="1"/>
      <c r="C270" s="6"/>
      <c r="D270" s="2"/>
      <c r="E270" s="8"/>
      <c r="F270" s="8"/>
      <c r="G270" s="10"/>
      <c r="H270" s="4"/>
    </row>
    <row r="271" spans="1:8" x14ac:dyDescent="0.25">
      <c r="A271" s="11">
        <v>270</v>
      </c>
      <c r="B271" s="1"/>
      <c r="C271" s="6"/>
      <c r="D271" s="2"/>
      <c r="E271" s="8"/>
      <c r="F271" s="8"/>
      <c r="G271" s="10"/>
      <c r="H271" s="4"/>
    </row>
    <row r="272" spans="1:8" x14ac:dyDescent="0.25">
      <c r="A272" s="11">
        <v>271</v>
      </c>
      <c r="B272" s="1"/>
      <c r="C272" s="6"/>
      <c r="D272" s="2"/>
      <c r="E272" s="8"/>
      <c r="F272" s="8"/>
      <c r="G272" s="10"/>
      <c r="H272" s="4"/>
    </row>
    <row r="273" spans="1:8" x14ac:dyDescent="0.25">
      <c r="A273" s="11">
        <v>272</v>
      </c>
      <c r="B273" s="1"/>
      <c r="C273" s="6"/>
      <c r="D273" s="2"/>
      <c r="E273" s="8"/>
      <c r="F273" s="8"/>
      <c r="G273" s="10"/>
      <c r="H273" s="4"/>
    </row>
    <row r="274" spans="1:8" x14ac:dyDescent="0.25">
      <c r="A274" s="11">
        <v>273</v>
      </c>
      <c r="B274" s="1"/>
      <c r="C274" s="6"/>
      <c r="D274" s="2"/>
      <c r="E274" s="8"/>
      <c r="F274" s="8"/>
      <c r="G274" s="10"/>
      <c r="H274" s="4"/>
    </row>
    <row r="275" spans="1:8" x14ac:dyDescent="0.25">
      <c r="A275" s="11">
        <v>274</v>
      </c>
      <c r="B275" s="1"/>
      <c r="C275" s="6"/>
      <c r="D275" s="2"/>
      <c r="E275" s="8"/>
      <c r="F275" s="8"/>
      <c r="G275" s="10"/>
      <c r="H275" s="4"/>
    </row>
    <row r="276" spans="1:8" x14ac:dyDescent="0.25">
      <c r="A276" s="11">
        <v>275</v>
      </c>
      <c r="B276" s="1"/>
      <c r="C276" s="6"/>
      <c r="D276" s="2"/>
      <c r="E276" s="8"/>
      <c r="F276" s="8"/>
      <c r="G276" s="10"/>
      <c r="H276" s="4"/>
    </row>
    <row r="277" spans="1:8" x14ac:dyDescent="0.25">
      <c r="A277" s="11">
        <v>276</v>
      </c>
      <c r="B277" s="1"/>
      <c r="C277" s="6"/>
      <c r="D277" s="2"/>
      <c r="E277" s="8"/>
      <c r="F277" s="8"/>
      <c r="G277" s="10"/>
      <c r="H277" s="4"/>
    </row>
    <row r="278" spans="1:8" x14ac:dyDescent="0.25">
      <c r="A278" s="11">
        <v>277</v>
      </c>
      <c r="B278" s="1"/>
      <c r="C278" s="6"/>
      <c r="D278" s="2"/>
      <c r="E278" s="8"/>
      <c r="F278" s="8"/>
      <c r="G278" s="10"/>
      <c r="H278" s="4"/>
    </row>
    <row r="279" spans="1:8" x14ac:dyDescent="0.25">
      <c r="A279" s="11">
        <v>278</v>
      </c>
      <c r="B279" s="1"/>
      <c r="C279" s="6"/>
      <c r="D279" s="2"/>
      <c r="E279" s="8"/>
      <c r="F279" s="8"/>
      <c r="G279" s="10"/>
      <c r="H279" s="4"/>
    </row>
    <row r="280" spans="1:8" x14ac:dyDescent="0.25">
      <c r="A280" s="11">
        <v>279</v>
      </c>
      <c r="B280" s="1"/>
      <c r="C280" s="6"/>
      <c r="D280" s="2"/>
      <c r="E280" s="8"/>
      <c r="F280" s="8"/>
      <c r="G280" s="10"/>
      <c r="H280" s="4"/>
    </row>
    <row r="281" spans="1:8" x14ac:dyDescent="0.25">
      <c r="A281" s="11">
        <v>280</v>
      </c>
      <c r="B281" s="1"/>
      <c r="C281" s="6"/>
      <c r="D281" s="2"/>
      <c r="E281" s="8"/>
      <c r="F281" s="8"/>
      <c r="G281" s="10"/>
      <c r="H281" s="4"/>
    </row>
    <row r="282" spans="1:8" x14ac:dyDescent="0.25">
      <c r="A282" s="11">
        <v>281</v>
      </c>
      <c r="B282" s="1"/>
      <c r="C282" s="6"/>
      <c r="D282" s="2"/>
      <c r="E282" s="8"/>
      <c r="F282" s="8"/>
      <c r="G282" s="10"/>
      <c r="H282" s="4"/>
    </row>
    <row r="283" spans="1:8" x14ac:dyDescent="0.25">
      <c r="A283" s="11">
        <v>282</v>
      </c>
      <c r="B283" s="1"/>
      <c r="C283" s="6"/>
      <c r="D283" s="2"/>
      <c r="E283" s="8"/>
      <c r="F283" s="8"/>
      <c r="G283" s="10"/>
      <c r="H283" s="4"/>
    </row>
    <row r="284" spans="1:8" x14ac:dyDescent="0.25">
      <c r="A284" s="11">
        <v>283</v>
      </c>
      <c r="B284" s="1"/>
      <c r="C284" s="6"/>
      <c r="D284" s="2"/>
      <c r="E284" s="8"/>
      <c r="F284" s="8"/>
      <c r="G284" s="10"/>
      <c r="H284" s="4"/>
    </row>
    <row r="285" spans="1:8" x14ac:dyDescent="0.25">
      <c r="A285" s="11">
        <v>284</v>
      </c>
      <c r="B285" s="1"/>
      <c r="C285" s="6"/>
      <c r="D285" s="2"/>
      <c r="E285" s="8"/>
      <c r="F285" s="8"/>
      <c r="G285" s="10"/>
      <c r="H285" s="4"/>
    </row>
    <row r="286" spans="1:8" x14ac:dyDescent="0.25">
      <c r="A286" s="11">
        <v>285</v>
      </c>
      <c r="B286" s="1"/>
      <c r="C286" s="6"/>
      <c r="D286" s="2"/>
      <c r="E286" s="8"/>
      <c r="F286" s="8"/>
      <c r="G286" s="10"/>
      <c r="H286" s="4"/>
    </row>
    <row r="287" spans="1:8" x14ac:dyDescent="0.25">
      <c r="A287" s="11">
        <v>286</v>
      </c>
      <c r="B287" s="1"/>
      <c r="C287" s="6"/>
      <c r="D287" s="2"/>
      <c r="E287" s="8"/>
      <c r="F287" s="8"/>
      <c r="G287" s="10"/>
      <c r="H287" s="4"/>
    </row>
    <row r="288" spans="1:8" x14ac:dyDescent="0.25">
      <c r="A288" s="11">
        <v>287</v>
      </c>
      <c r="B288" s="1"/>
      <c r="C288" s="6"/>
      <c r="D288" s="2"/>
      <c r="E288" s="8"/>
      <c r="F288" s="8"/>
      <c r="G288" s="10"/>
      <c r="H288" s="4"/>
    </row>
    <row r="289" spans="1:8" x14ac:dyDescent="0.25">
      <c r="A289" s="11">
        <v>288</v>
      </c>
      <c r="B289" s="1"/>
      <c r="C289" s="6"/>
      <c r="D289" s="2"/>
      <c r="E289" s="8"/>
      <c r="F289" s="8"/>
      <c r="G289" s="10"/>
      <c r="H289" s="4"/>
    </row>
    <row r="290" spans="1:8" x14ac:dyDescent="0.25">
      <c r="A290" s="11">
        <v>289</v>
      </c>
      <c r="B290" s="1"/>
      <c r="C290" s="6"/>
      <c r="D290" s="2"/>
      <c r="E290" s="8"/>
      <c r="F290" s="8"/>
      <c r="G290" s="10"/>
      <c r="H290" s="4"/>
    </row>
    <row r="291" spans="1:8" x14ac:dyDescent="0.25">
      <c r="A291" s="11">
        <v>290</v>
      </c>
      <c r="B291" s="1"/>
      <c r="C291" s="6"/>
      <c r="D291" s="2"/>
      <c r="E291" s="8"/>
      <c r="F291" s="8"/>
      <c r="G291" s="10"/>
      <c r="H291" s="4"/>
    </row>
    <row r="292" spans="1:8" x14ac:dyDescent="0.25">
      <c r="A292" s="11">
        <v>291</v>
      </c>
      <c r="B292" s="1"/>
      <c r="C292" s="6"/>
      <c r="D292" s="2"/>
      <c r="E292" s="8"/>
      <c r="F292" s="8"/>
      <c r="G292" s="10"/>
      <c r="H292" s="4"/>
    </row>
    <row r="293" spans="1:8" x14ac:dyDescent="0.25">
      <c r="A293" s="11">
        <v>292</v>
      </c>
      <c r="B293" s="1"/>
      <c r="C293" s="6"/>
      <c r="D293" s="2"/>
      <c r="E293" s="8"/>
      <c r="F293" s="8"/>
      <c r="G293" s="10"/>
      <c r="H293" s="4"/>
    </row>
    <row r="294" spans="1:8" x14ac:dyDescent="0.25">
      <c r="A294" s="11">
        <v>293</v>
      </c>
      <c r="B294" s="1"/>
      <c r="C294" s="6"/>
      <c r="D294" s="2"/>
      <c r="E294" s="8"/>
      <c r="F294" s="8"/>
      <c r="G294" s="10"/>
      <c r="H294" s="4"/>
    </row>
    <row r="295" spans="1:8" x14ac:dyDescent="0.25">
      <c r="A295" s="11">
        <v>294</v>
      </c>
      <c r="B295" s="1"/>
      <c r="C295" s="6"/>
      <c r="D295" s="2"/>
      <c r="E295" s="8"/>
      <c r="F295" s="8"/>
      <c r="G295" s="10"/>
      <c r="H295" s="4"/>
    </row>
    <row r="296" spans="1:8" x14ac:dyDescent="0.25">
      <c r="A296" s="11">
        <v>295</v>
      </c>
      <c r="B296" s="1"/>
      <c r="C296" s="6"/>
      <c r="D296" s="2"/>
      <c r="E296" s="8"/>
      <c r="F296" s="8"/>
      <c r="G296" s="10"/>
      <c r="H296" s="4"/>
    </row>
    <row r="297" spans="1:8" x14ac:dyDescent="0.25">
      <c r="A297" s="11">
        <v>296</v>
      </c>
      <c r="B297" s="1"/>
      <c r="C297" s="6"/>
      <c r="D297" s="2"/>
      <c r="E297" s="8"/>
      <c r="F297" s="8"/>
      <c r="G297" s="10"/>
      <c r="H297" s="4"/>
    </row>
    <row r="298" spans="1:8" x14ac:dyDescent="0.25">
      <c r="A298" s="11">
        <v>297</v>
      </c>
      <c r="B298" s="1"/>
      <c r="C298" s="6"/>
      <c r="D298" s="2"/>
      <c r="E298" s="8"/>
      <c r="F298" s="8"/>
      <c r="G298" s="10"/>
      <c r="H298" s="4"/>
    </row>
    <row r="299" spans="1:8" x14ac:dyDescent="0.25">
      <c r="A299" s="11">
        <v>298</v>
      </c>
      <c r="B299" s="1"/>
      <c r="C299" s="6"/>
      <c r="D299" s="2"/>
      <c r="E299" s="8"/>
      <c r="F299" s="8"/>
      <c r="G299" s="10"/>
      <c r="H299" s="4"/>
    </row>
    <row r="300" spans="1:8" x14ac:dyDescent="0.25">
      <c r="A300" s="11">
        <v>299</v>
      </c>
      <c r="B300" s="1"/>
      <c r="C300" s="6"/>
      <c r="D300" s="2"/>
      <c r="E300" s="8"/>
      <c r="F300" s="8"/>
      <c r="G300" s="10"/>
      <c r="H300" s="4"/>
    </row>
    <row r="301" spans="1:8" x14ac:dyDescent="0.25">
      <c r="A301" s="11">
        <v>300</v>
      </c>
      <c r="B301" s="1"/>
      <c r="C301" s="6"/>
      <c r="D301" s="2"/>
      <c r="E301" s="8"/>
      <c r="F301" s="8"/>
      <c r="G301" s="10"/>
      <c r="H301" s="4"/>
    </row>
    <row r="302" spans="1:8" x14ac:dyDescent="0.25">
      <c r="A302" s="11">
        <v>301</v>
      </c>
      <c r="B302" s="1"/>
      <c r="C302" s="6"/>
      <c r="D302" s="2"/>
      <c r="E302" s="8"/>
      <c r="F302" s="8"/>
      <c r="G302" s="10"/>
      <c r="H302" s="4"/>
    </row>
    <row r="303" spans="1:8" x14ac:dyDescent="0.25">
      <c r="A303" s="11">
        <v>302</v>
      </c>
      <c r="B303" s="1"/>
      <c r="C303" s="6"/>
      <c r="D303" s="2"/>
      <c r="E303" s="8"/>
      <c r="F303" s="8"/>
      <c r="G303" s="10"/>
      <c r="H303" s="4"/>
    </row>
    <row r="304" spans="1:8" x14ac:dyDescent="0.25">
      <c r="A304" s="11">
        <v>303</v>
      </c>
      <c r="B304" s="1"/>
      <c r="C304" s="6"/>
      <c r="D304" s="2"/>
      <c r="E304" s="8"/>
      <c r="F304" s="8"/>
      <c r="G304" s="10"/>
      <c r="H304" s="4"/>
    </row>
    <row r="305" spans="1:8" x14ac:dyDescent="0.25">
      <c r="A305" s="11">
        <v>304</v>
      </c>
      <c r="B305" s="1"/>
      <c r="C305" s="6"/>
      <c r="D305" s="2"/>
      <c r="E305" s="8"/>
      <c r="F305" s="8"/>
      <c r="G305" s="10"/>
      <c r="H305" s="4"/>
    </row>
    <row r="306" spans="1:8" x14ac:dyDescent="0.25">
      <c r="A306" s="11">
        <v>305</v>
      </c>
      <c r="B306" s="1"/>
      <c r="C306" s="6"/>
      <c r="D306" s="2"/>
      <c r="E306" s="8"/>
      <c r="F306" s="8"/>
      <c r="G306" s="10"/>
      <c r="H306" s="4"/>
    </row>
    <row r="307" spans="1:8" x14ac:dyDescent="0.25">
      <c r="A307" s="11">
        <v>306</v>
      </c>
      <c r="B307" s="1"/>
      <c r="C307" s="6"/>
      <c r="D307" s="2"/>
      <c r="E307" s="8"/>
      <c r="F307" s="8"/>
      <c r="G307" s="10"/>
      <c r="H307" s="4"/>
    </row>
    <row r="308" spans="1:8" x14ac:dyDescent="0.25">
      <c r="A308" s="11">
        <v>307</v>
      </c>
      <c r="B308" s="1"/>
      <c r="C308" s="6"/>
      <c r="D308" s="2"/>
      <c r="E308" s="8"/>
      <c r="F308" s="8"/>
      <c r="G308" s="10"/>
      <c r="H308" s="4"/>
    </row>
    <row r="309" spans="1:8" x14ac:dyDescent="0.25">
      <c r="A309" s="11">
        <v>308</v>
      </c>
      <c r="B309" s="1"/>
      <c r="C309" s="6"/>
      <c r="D309" s="2"/>
      <c r="E309" s="8"/>
      <c r="F309" s="8"/>
      <c r="G309" s="10"/>
      <c r="H309" s="4"/>
    </row>
    <row r="310" spans="1:8" x14ac:dyDescent="0.25">
      <c r="A310" s="11">
        <v>309</v>
      </c>
      <c r="B310" s="1"/>
      <c r="C310" s="6"/>
      <c r="D310" s="2"/>
      <c r="E310" s="8"/>
      <c r="F310" s="8"/>
      <c r="G310" s="10"/>
      <c r="H310" s="4"/>
    </row>
    <row r="311" spans="1:8" x14ac:dyDescent="0.25">
      <c r="A311" s="11">
        <v>310</v>
      </c>
      <c r="B311" s="1"/>
      <c r="C311" s="6"/>
      <c r="D311" s="2"/>
      <c r="E311" s="8"/>
      <c r="F311" s="8"/>
      <c r="G311" s="10"/>
      <c r="H311" s="4"/>
    </row>
    <row r="312" spans="1:8" x14ac:dyDescent="0.25">
      <c r="A312" s="11">
        <v>311</v>
      </c>
      <c r="B312" s="1"/>
      <c r="C312" s="6"/>
      <c r="D312" s="2"/>
      <c r="E312" s="8"/>
      <c r="F312" s="8"/>
      <c r="G312" s="10"/>
      <c r="H312" s="4"/>
    </row>
    <row r="313" spans="1:8" x14ac:dyDescent="0.25">
      <c r="A313" s="11">
        <v>312</v>
      </c>
      <c r="B313" s="1"/>
      <c r="C313" s="6"/>
      <c r="D313" s="2"/>
      <c r="E313" s="8"/>
      <c r="F313" s="8"/>
      <c r="G313" s="10"/>
      <c r="H313" s="4"/>
    </row>
    <row r="314" spans="1:8" x14ac:dyDescent="0.25">
      <c r="A314" s="11">
        <v>313</v>
      </c>
      <c r="B314" s="1"/>
      <c r="C314" s="6"/>
      <c r="D314" s="2"/>
      <c r="E314" s="8"/>
      <c r="F314" s="8"/>
      <c r="G314" s="10"/>
      <c r="H314" s="4"/>
    </row>
    <row r="315" spans="1:8" x14ac:dyDescent="0.25">
      <c r="A315" s="11">
        <v>314</v>
      </c>
      <c r="B315" s="1"/>
      <c r="C315" s="6"/>
      <c r="D315" s="2"/>
      <c r="E315" s="8"/>
      <c r="F315" s="8"/>
      <c r="G315" s="10"/>
      <c r="H315" s="4"/>
    </row>
    <row r="316" spans="1:8" x14ac:dyDescent="0.25">
      <c r="A316" s="11">
        <v>315</v>
      </c>
      <c r="B316" s="1"/>
      <c r="C316" s="6"/>
      <c r="D316" s="2"/>
      <c r="E316" s="8"/>
      <c r="F316" s="8"/>
      <c r="G316" s="10"/>
      <c r="H316" s="4"/>
    </row>
    <row r="317" spans="1:8" x14ac:dyDescent="0.25">
      <c r="A317" s="11">
        <v>316</v>
      </c>
      <c r="B317" s="1"/>
      <c r="C317" s="6"/>
      <c r="D317" s="2"/>
      <c r="E317" s="8"/>
      <c r="F317" s="8"/>
      <c r="G317" s="10"/>
      <c r="H317" s="4"/>
    </row>
    <row r="318" spans="1:8" x14ac:dyDescent="0.25">
      <c r="A318" s="11">
        <v>317</v>
      </c>
      <c r="B318" s="1"/>
      <c r="C318" s="6"/>
      <c r="D318" s="2"/>
      <c r="E318" s="8"/>
      <c r="F318" s="8"/>
      <c r="G318" s="10"/>
      <c r="H318" s="4"/>
    </row>
    <row r="319" spans="1:8" x14ac:dyDescent="0.25">
      <c r="A319" s="11">
        <v>318</v>
      </c>
      <c r="B319" s="1"/>
      <c r="C319" s="6"/>
      <c r="D319" s="2"/>
      <c r="E319" s="8"/>
      <c r="F319" s="8"/>
      <c r="G319" s="10"/>
      <c r="H319" s="4"/>
    </row>
    <row r="320" spans="1:8" x14ac:dyDescent="0.25">
      <c r="A320" s="11">
        <v>319</v>
      </c>
      <c r="B320" s="1"/>
      <c r="C320" s="6"/>
      <c r="D320" s="2"/>
      <c r="E320" s="8"/>
      <c r="F320" s="8"/>
      <c r="G320" s="10"/>
      <c r="H320" s="4"/>
    </row>
    <row r="321" spans="1:8" x14ac:dyDescent="0.25">
      <c r="A321" s="11">
        <v>320</v>
      </c>
      <c r="B321" s="1"/>
      <c r="C321" s="6"/>
      <c r="D321" s="2"/>
      <c r="E321" s="8"/>
      <c r="F321" s="8"/>
      <c r="G321" s="10"/>
      <c r="H321" s="4"/>
    </row>
    <row r="322" spans="1:8" x14ac:dyDescent="0.25">
      <c r="A322" s="11">
        <v>321</v>
      </c>
      <c r="B322" s="1"/>
      <c r="C322" s="6"/>
      <c r="D322" s="2"/>
      <c r="E322" s="8"/>
      <c r="F322" s="8"/>
      <c r="G322" s="10"/>
      <c r="H322" s="4"/>
    </row>
    <row r="323" spans="1:8" x14ac:dyDescent="0.25">
      <c r="A323" s="11">
        <v>322</v>
      </c>
      <c r="B323" s="1"/>
      <c r="C323" s="6"/>
      <c r="D323" s="2"/>
      <c r="E323" s="8"/>
      <c r="F323" s="8"/>
      <c r="G323" s="10"/>
      <c r="H323" s="4"/>
    </row>
    <row r="324" spans="1:8" x14ac:dyDescent="0.25">
      <c r="A324" s="11">
        <v>323</v>
      </c>
      <c r="B324" s="1"/>
      <c r="C324" s="6"/>
      <c r="D324" s="2"/>
      <c r="E324" s="8"/>
      <c r="F324" s="8"/>
      <c r="G324" s="10"/>
      <c r="H324" s="4"/>
    </row>
    <row r="325" spans="1:8" x14ac:dyDescent="0.25">
      <c r="A325" s="11">
        <v>324</v>
      </c>
      <c r="B325" s="1"/>
      <c r="C325" s="6"/>
      <c r="D325" s="2"/>
      <c r="E325" s="8"/>
      <c r="F325" s="8"/>
      <c r="G325" s="10"/>
      <c r="H325" s="4"/>
    </row>
    <row r="326" spans="1:8" x14ac:dyDescent="0.25">
      <c r="A326" s="11">
        <v>325</v>
      </c>
      <c r="B326" s="1"/>
      <c r="C326" s="6"/>
      <c r="D326" s="2"/>
      <c r="E326" s="8"/>
      <c r="F326" s="8"/>
      <c r="G326" s="10"/>
      <c r="H326" s="4"/>
    </row>
    <row r="327" spans="1:8" x14ac:dyDescent="0.25">
      <c r="A327" s="11">
        <v>326</v>
      </c>
      <c r="B327" s="1"/>
      <c r="C327" s="6"/>
      <c r="D327" s="2"/>
      <c r="E327" s="8"/>
      <c r="F327" s="8"/>
      <c r="G327" s="10"/>
      <c r="H327" s="4"/>
    </row>
    <row r="328" spans="1:8" x14ac:dyDescent="0.25">
      <c r="A328" s="11">
        <v>327</v>
      </c>
      <c r="B328" s="1"/>
      <c r="C328" s="6"/>
      <c r="D328" s="2"/>
      <c r="E328" s="8"/>
      <c r="F328" s="8"/>
      <c r="G328" s="10"/>
      <c r="H328" s="4"/>
    </row>
    <row r="329" spans="1:8" x14ac:dyDescent="0.25">
      <c r="A329" s="11">
        <v>328</v>
      </c>
      <c r="B329" s="1"/>
      <c r="C329" s="6"/>
      <c r="D329" s="2"/>
      <c r="E329" s="8"/>
      <c r="F329" s="8"/>
      <c r="G329" s="10"/>
      <c r="H329" s="4"/>
    </row>
    <row r="330" spans="1:8" x14ac:dyDescent="0.25">
      <c r="A330" s="11">
        <v>329</v>
      </c>
      <c r="B330" s="1"/>
      <c r="C330" s="6"/>
      <c r="D330" s="2"/>
      <c r="E330" s="8"/>
      <c r="F330" s="8"/>
      <c r="G330" s="10"/>
      <c r="H330" s="4"/>
    </row>
    <row r="331" spans="1:8" x14ac:dyDescent="0.25">
      <c r="A331" s="11">
        <v>330</v>
      </c>
      <c r="B331" s="1"/>
      <c r="C331" s="6"/>
      <c r="D331" s="2"/>
      <c r="E331" s="8"/>
      <c r="F331" s="8"/>
      <c r="G331" s="10"/>
      <c r="H331" s="4"/>
    </row>
    <row r="332" spans="1:8" x14ac:dyDescent="0.25">
      <c r="A332" s="11">
        <v>331</v>
      </c>
      <c r="B332" s="1"/>
      <c r="C332" s="6"/>
      <c r="D332" s="2"/>
      <c r="E332" s="8"/>
      <c r="F332" s="8"/>
      <c r="G332" s="10"/>
      <c r="H332" s="4"/>
    </row>
    <row r="333" spans="1:8" x14ac:dyDescent="0.25">
      <c r="A333" s="11">
        <v>332</v>
      </c>
      <c r="B333" s="1"/>
      <c r="C333" s="6"/>
      <c r="D333" s="2"/>
      <c r="E333" s="8"/>
      <c r="F333" s="8"/>
      <c r="G333" s="10"/>
      <c r="H333" s="4"/>
    </row>
    <row r="334" spans="1:8" x14ac:dyDescent="0.25">
      <c r="A334" s="11">
        <v>333</v>
      </c>
      <c r="B334" s="1"/>
      <c r="C334" s="6"/>
      <c r="D334" s="2"/>
      <c r="E334" s="8"/>
      <c r="F334" s="8"/>
      <c r="G334" s="10"/>
      <c r="H334" s="4"/>
    </row>
    <row r="335" spans="1:8" x14ac:dyDescent="0.25">
      <c r="A335" s="11">
        <v>334</v>
      </c>
      <c r="B335" s="1"/>
      <c r="C335" s="6"/>
      <c r="D335" s="2"/>
      <c r="E335" s="8"/>
      <c r="F335" s="8"/>
      <c r="G335" s="10"/>
      <c r="H335" s="4"/>
    </row>
    <row r="336" spans="1:8" x14ac:dyDescent="0.25">
      <c r="A336" s="11">
        <v>335</v>
      </c>
      <c r="B336" s="1"/>
      <c r="C336" s="6"/>
      <c r="D336" s="2"/>
      <c r="E336" s="8"/>
      <c r="F336" s="8"/>
      <c r="G336" s="10"/>
      <c r="H336" s="4"/>
    </row>
    <row r="337" spans="1:8" x14ac:dyDescent="0.25">
      <c r="A337" s="11">
        <v>336</v>
      </c>
      <c r="B337" s="1"/>
      <c r="C337" s="6"/>
      <c r="D337" s="2"/>
      <c r="E337" s="8"/>
      <c r="F337" s="8"/>
      <c r="G337" s="10"/>
      <c r="H337" s="4"/>
    </row>
    <row r="338" spans="1:8" x14ac:dyDescent="0.25">
      <c r="A338" s="11">
        <v>337</v>
      </c>
      <c r="B338" s="1"/>
      <c r="C338" s="6"/>
      <c r="D338" s="2"/>
      <c r="E338" s="8"/>
      <c r="F338" s="8"/>
      <c r="G338" s="10"/>
      <c r="H338" s="4"/>
    </row>
    <row r="339" spans="1:8" x14ac:dyDescent="0.25">
      <c r="A339" s="11">
        <v>338</v>
      </c>
      <c r="B339" s="1"/>
      <c r="C339" s="6"/>
      <c r="D339" s="2"/>
      <c r="E339" s="8"/>
      <c r="F339" s="8"/>
      <c r="G339" s="10"/>
      <c r="H339" s="4"/>
    </row>
    <row r="340" spans="1:8" x14ac:dyDescent="0.25">
      <c r="A340" s="11">
        <v>339</v>
      </c>
      <c r="B340" s="1"/>
      <c r="C340" s="6"/>
      <c r="D340" s="2"/>
      <c r="E340" s="8"/>
      <c r="F340" s="8"/>
      <c r="G340" s="10"/>
      <c r="H340" s="4"/>
    </row>
    <row r="341" spans="1:8" x14ac:dyDescent="0.25">
      <c r="A341" s="11">
        <v>340</v>
      </c>
      <c r="B341" s="1"/>
      <c r="C341" s="6"/>
      <c r="D341" s="2"/>
      <c r="E341" s="8"/>
      <c r="F341" s="8"/>
      <c r="G341" s="10"/>
      <c r="H341" s="4"/>
    </row>
    <row r="342" spans="1:8" x14ac:dyDescent="0.25">
      <c r="A342" s="11">
        <v>341</v>
      </c>
      <c r="B342" s="1"/>
      <c r="C342" s="6"/>
      <c r="D342" s="2"/>
      <c r="E342" s="8"/>
      <c r="F342" s="8"/>
      <c r="G342" s="10"/>
      <c r="H342" s="4"/>
    </row>
    <row r="343" spans="1:8" x14ac:dyDescent="0.25">
      <c r="A343" s="11">
        <v>342</v>
      </c>
      <c r="B343" s="1"/>
      <c r="C343" s="6"/>
      <c r="D343" s="2"/>
      <c r="E343" s="8"/>
      <c r="F343" s="8"/>
      <c r="G343" s="10"/>
      <c r="H343" s="4"/>
    </row>
    <row r="344" spans="1:8" x14ac:dyDescent="0.25">
      <c r="A344" s="11">
        <v>343</v>
      </c>
      <c r="B344" s="1"/>
      <c r="C344" s="6"/>
      <c r="D344" s="2"/>
      <c r="E344" s="8"/>
      <c r="F344" s="8"/>
      <c r="G344" s="10"/>
      <c r="H344" s="4"/>
    </row>
    <row r="345" spans="1:8" x14ac:dyDescent="0.25">
      <c r="A345" s="11">
        <v>344</v>
      </c>
      <c r="B345" s="1"/>
      <c r="C345" s="6"/>
      <c r="D345" s="2"/>
      <c r="E345" s="8"/>
      <c r="F345" s="8"/>
      <c r="G345" s="10"/>
      <c r="H345" s="4"/>
    </row>
    <row r="346" spans="1:8" x14ac:dyDescent="0.25">
      <c r="A346" s="11">
        <v>345</v>
      </c>
      <c r="B346" s="1"/>
      <c r="C346" s="6"/>
      <c r="D346" s="2"/>
      <c r="E346" s="8"/>
      <c r="F346" s="8"/>
      <c r="G346" s="10"/>
      <c r="H346" s="4"/>
    </row>
    <row r="347" spans="1:8" x14ac:dyDescent="0.25">
      <c r="A347" s="11">
        <v>346</v>
      </c>
      <c r="B347" s="1"/>
      <c r="C347" s="6"/>
      <c r="D347" s="2"/>
      <c r="E347" s="8"/>
      <c r="F347" s="8"/>
      <c r="G347" s="10"/>
      <c r="H347" s="4"/>
    </row>
    <row r="348" spans="1:8" x14ac:dyDescent="0.25">
      <c r="A348" s="11">
        <v>347</v>
      </c>
      <c r="B348" s="1"/>
      <c r="C348" s="6"/>
      <c r="D348" s="2"/>
      <c r="E348" s="8"/>
      <c r="F348" s="8"/>
      <c r="G348" s="10"/>
      <c r="H348" s="4"/>
    </row>
    <row r="349" spans="1:8" x14ac:dyDescent="0.25">
      <c r="A349" s="11">
        <v>348</v>
      </c>
      <c r="B349" s="1"/>
      <c r="C349" s="6"/>
      <c r="D349" s="2"/>
      <c r="E349" s="8"/>
      <c r="F349" s="8"/>
      <c r="G349" s="10"/>
      <c r="H349" s="4"/>
    </row>
    <row r="350" spans="1:8" x14ac:dyDescent="0.25">
      <c r="A350" s="11">
        <v>349</v>
      </c>
      <c r="B350" s="1"/>
      <c r="C350" s="6"/>
      <c r="D350" s="2"/>
      <c r="E350" s="8"/>
      <c r="F350" s="8"/>
      <c r="G350" s="10"/>
      <c r="H350" s="4"/>
    </row>
    <row r="351" spans="1:8" x14ac:dyDescent="0.25">
      <c r="A351" s="11">
        <v>350</v>
      </c>
      <c r="B351" s="1"/>
      <c r="C351" s="6"/>
      <c r="D351" s="2"/>
      <c r="E351" s="8"/>
      <c r="F351" s="8"/>
      <c r="G351" s="10"/>
      <c r="H351" s="4"/>
    </row>
    <row r="352" spans="1:8" x14ac:dyDescent="0.25">
      <c r="A352" s="11">
        <v>351</v>
      </c>
      <c r="B352" s="1"/>
      <c r="C352" s="6"/>
      <c r="D352" s="2"/>
      <c r="E352" s="8"/>
      <c r="F352" s="8"/>
      <c r="G352" s="10"/>
      <c r="H352" s="4"/>
    </row>
    <row r="353" spans="1:8" x14ac:dyDescent="0.25">
      <c r="A353" s="11">
        <v>352</v>
      </c>
      <c r="B353" s="1"/>
      <c r="C353" s="6"/>
      <c r="D353" s="2"/>
      <c r="E353" s="8"/>
      <c r="F353" s="8"/>
      <c r="G353" s="10"/>
      <c r="H353" s="4"/>
    </row>
    <row r="354" spans="1:8" x14ac:dyDescent="0.25">
      <c r="A354" s="11">
        <v>353</v>
      </c>
      <c r="B354" s="1"/>
      <c r="C354" s="6"/>
      <c r="D354" s="2"/>
      <c r="E354" s="8"/>
      <c r="F354" s="8"/>
      <c r="G354" s="10"/>
      <c r="H354" s="4"/>
    </row>
    <row r="355" spans="1:8" x14ac:dyDescent="0.25">
      <c r="A355" s="11">
        <v>354</v>
      </c>
      <c r="B355" s="1"/>
      <c r="C355" s="6"/>
      <c r="D355" s="2"/>
      <c r="E355" s="8"/>
      <c r="F355" s="8"/>
      <c r="G355" s="10"/>
      <c r="H355" s="4"/>
    </row>
    <row r="356" spans="1:8" x14ac:dyDescent="0.25">
      <c r="A356" s="11">
        <v>355</v>
      </c>
      <c r="B356" s="1"/>
      <c r="C356" s="6"/>
      <c r="D356" s="2"/>
      <c r="E356" s="8"/>
      <c r="F356" s="8"/>
      <c r="G356" s="10"/>
      <c r="H356" s="4"/>
    </row>
    <row r="357" spans="1:8" x14ac:dyDescent="0.25">
      <c r="A357" s="11">
        <v>356</v>
      </c>
      <c r="B357" s="1"/>
      <c r="C357" s="6"/>
      <c r="D357" s="2"/>
      <c r="E357" s="8"/>
      <c r="F357" s="8"/>
      <c r="G357" s="10"/>
      <c r="H357" s="4"/>
    </row>
    <row r="358" spans="1:8" x14ac:dyDescent="0.25">
      <c r="A358" s="11">
        <v>357</v>
      </c>
      <c r="B358" s="1"/>
      <c r="C358" s="6"/>
      <c r="D358" s="2"/>
      <c r="E358" s="8"/>
      <c r="F358" s="8"/>
      <c r="G358" s="10"/>
      <c r="H358" s="4"/>
    </row>
    <row r="359" spans="1:8" x14ac:dyDescent="0.25">
      <c r="A359" s="11">
        <v>358</v>
      </c>
      <c r="B359" s="1"/>
      <c r="C359" s="6"/>
      <c r="D359" s="2"/>
      <c r="E359" s="8"/>
      <c r="F359" s="8"/>
      <c r="G359" s="10"/>
      <c r="H359" s="4"/>
    </row>
    <row r="360" spans="1:8" x14ac:dyDescent="0.25">
      <c r="A360" s="11">
        <v>359</v>
      </c>
      <c r="B360" s="1"/>
      <c r="C360" s="6"/>
      <c r="D360" s="2"/>
      <c r="E360" s="8"/>
      <c r="F360" s="8"/>
      <c r="G360" s="10"/>
      <c r="H360" s="4"/>
    </row>
    <row r="361" spans="1:8" x14ac:dyDescent="0.25">
      <c r="A361" s="11">
        <v>360</v>
      </c>
      <c r="B361" s="1"/>
      <c r="C361" s="6"/>
      <c r="D361" s="2"/>
      <c r="E361" s="8"/>
      <c r="F361" s="8"/>
      <c r="G361" s="10"/>
      <c r="H361" s="4"/>
    </row>
    <row r="362" spans="1:8" x14ac:dyDescent="0.25">
      <c r="A362" s="11">
        <v>361</v>
      </c>
      <c r="B362" s="1"/>
      <c r="C362" s="6"/>
      <c r="D362" s="2"/>
      <c r="E362" s="8"/>
      <c r="F362" s="8"/>
      <c r="G362" s="10"/>
      <c r="H362" s="4"/>
    </row>
    <row r="363" spans="1:8" x14ac:dyDescent="0.25">
      <c r="A363" s="11">
        <v>362</v>
      </c>
      <c r="B363" s="1"/>
      <c r="C363" s="6"/>
      <c r="D363" s="2"/>
      <c r="E363" s="8"/>
      <c r="F363" s="8"/>
      <c r="G363" s="10"/>
      <c r="H363" s="4"/>
    </row>
    <row r="364" spans="1:8" x14ac:dyDescent="0.25">
      <c r="A364" s="11">
        <v>363</v>
      </c>
      <c r="B364" s="1"/>
      <c r="C364" s="6"/>
      <c r="D364" s="2"/>
      <c r="E364" s="8"/>
      <c r="F364" s="8"/>
      <c r="G364" s="10"/>
      <c r="H364" s="4"/>
    </row>
    <row r="365" spans="1:8" x14ac:dyDescent="0.25">
      <c r="A365" s="11">
        <v>364</v>
      </c>
      <c r="B365" s="1"/>
      <c r="C365" s="6"/>
      <c r="D365" s="2"/>
      <c r="E365" s="8"/>
      <c r="F365" s="8"/>
      <c r="G365" s="10"/>
      <c r="H365" s="4"/>
    </row>
    <row r="366" spans="1:8" x14ac:dyDescent="0.25">
      <c r="A366" s="11">
        <v>365</v>
      </c>
      <c r="B366" s="1"/>
      <c r="C366" s="6"/>
      <c r="D366" s="2"/>
      <c r="E366" s="8"/>
      <c r="F366" s="8"/>
      <c r="G366" s="10"/>
      <c r="H366" s="4"/>
    </row>
    <row r="367" spans="1:8" x14ac:dyDescent="0.25">
      <c r="A367" s="11">
        <v>366</v>
      </c>
      <c r="B367" s="1"/>
      <c r="C367" s="6"/>
      <c r="D367" s="2"/>
      <c r="E367" s="8"/>
      <c r="F367" s="8"/>
      <c r="G367" s="10"/>
      <c r="H367" s="4"/>
    </row>
    <row r="368" spans="1:8" x14ac:dyDescent="0.25">
      <c r="A368" s="11">
        <v>367</v>
      </c>
      <c r="B368" s="1"/>
      <c r="C368" s="6"/>
      <c r="D368" s="2"/>
      <c r="E368" s="8"/>
      <c r="F368" s="8"/>
      <c r="G368" s="10"/>
      <c r="H368" s="4"/>
    </row>
    <row r="369" spans="1:8" x14ac:dyDescent="0.25">
      <c r="A369" s="11">
        <v>368</v>
      </c>
      <c r="B369" s="1"/>
      <c r="C369" s="6"/>
      <c r="D369" s="2"/>
      <c r="E369" s="8"/>
      <c r="F369" s="8"/>
      <c r="G369" s="10"/>
      <c r="H369" s="4"/>
    </row>
    <row r="370" spans="1:8" x14ac:dyDescent="0.25">
      <c r="A370" s="11">
        <v>369</v>
      </c>
      <c r="B370" s="1"/>
      <c r="C370" s="6"/>
      <c r="D370" s="2"/>
      <c r="E370" s="8"/>
      <c r="F370" s="8"/>
      <c r="G370" s="10"/>
      <c r="H370" s="4"/>
    </row>
    <row r="371" spans="1:8" x14ac:dyDescent="0.25">
      <c r="A371" s="11">
        <v>370</v>
      </c>
      <c r="B371" s="1"/>
      <c r="C371" s="6"/>
      <c r="D371" s="2"/>
      <c r="E371" s="8"/>
      <c r="F371" s="8"/>
      <c r="G371" s="10"/>
      <c r="H371" s="4"/>
    </row>
    <row r="372" spans="1:8" x14ac:dyDescent="0.25">
      <c r="A372" s="11">
        <v>371</v>
      </c>
      <c r="B372" s="1"/>
      <c r="C372" s="6"/>
      <c r="D372" s="2"/>
      <c r="E372" s="8"/>
      <c r="F372" s="8"/>
      <c r="G372" s="10"/>
      <c r="H372" s="4"/>
    </row>
    <row r="373" spans="1:8" x14ac:dyDescent="0.25">
      <c r="A373" s="11">
        <v>372</v>
      </c>
      <c r="B373" s="1"/>
      <c r="C373" s="6"/>
      <c r="D373" s="2"/>
      <c r="E373" s="8"/>
      <c r="F373" s="8"/>
      <c r="G373" s="10"/>
      <c r="H373" s="4"/>
    </row>
    <row r="374" spans="1:8" x14ac:dyDescent="0.25">
      <c r="A374" s="11">
        <v>373</v>
      </c>
      <c r="B374" s="1"/>
      <c r="C374" s="6"/>
      <c r="D374" s="2"/>
      <c r="E374" s="8"/>
      <c r="F374" s="8"/>
      <c r="G374" s="10"/>
      <c r="H374" s="4"/>
    </row>
    <row r="375" spans="1:8" x14ac:dyDescent="0.25">
      <c r="A375" s="11">
        <v>374</v>
      </c>
      <c r="B375" s="1"/>
      <c r="C375" s="6"/>
      <c r="D375" s="2"/>
      <c r="E375" s="8"/>
      <c r="F375" s="8"/>
      <c r="G375" s="10"/>
      <c r="H375" s="4"/>
    </row>
    <row r="376" spans="1:8" x14ac:dyDescent="0.25">
      <c r="A376" s="11">
        <v>375</v>
      </c>
      <c r="B376" s="1"/>
      <c r="C376" s="6"/>
      <c r="D376" s="2"/>
      <c r="E376" s="8"/>
      <c r="F376" s="8"/>
      <c r="G376" s="10"/>
      <c r="H376" s="4"/>
    </row>
    <row r="377" spans="1:8" x14ac:dyDescent="0.25">
      <c r="A377" s="11">
        <v>376</v>
      </c>
      <c r="B377" s="1"/>
      <c r="C377" s="6"/>
      <c r="D377" s="2"/>
      <c r="E377" s="8"/>
      <c r="F377" s="8"/>
      <c r="G377" s="10"/>
      <c r="H377" s="4"/>
    </row>
    <row r="378" spans="1:8" x14ac:dyDescent="0.25">
      <c r="A378" s="11">
        <v>377</v>
      </c>
      <c r="B378" s="1"/>
      <c r="C378" s="6"/>
      <c r="D378" s="2"/>
      <c r="E378" s="8"/>
      <c r="F378" s="8"/>
      <c r="G378" s="10"/>
      <c r="H378" s="4"/>
    </row>
    <row r="379" spans="1:8" x14ac:dyDescent="0.25">
      <c r="A379" s="11">
        <v>378</v>
      </c>
      <c r="B379" s="1"/>
      <c r="C379" s="6"/>
      <c r="D379" s="2"/>
      <c r="E379" s="8"/>
      <c r="F379" s="8"/>
      <c r="G379" s="10"/>
      <c r="H379" s="4"/>
    </row>
    <row r="380" spans="1:8" x14ac:dyDescent="0.25">
      <c r="A380" s="11">
        <v>379</v>
      </c>
      <c r="B380" s="1"/>
      <c r="C380" s="6"/>
      <c r="D380" s="2"/>
      <c r="E380" s="8"/>
      <c r="F380" s="8"/>
      <c r="G380" s="10"/>
      <c r="H380" s="4"/>
    </row>
    <row r="381" spans="1:8" x14ac:dyDescent="0.25">
      <c r="A381" s="11">
        <v>380</v>
      </c>
      <c r="B381" s="1"/>
      <c r="C381" s="6"/>
      <c r="D381" s="2"/>
      <c r="E381" s="8"/>
      <c r="F381" s="8"/>
      <c r="G381" s="10"/>
      <c r="H381" s="4"/>
    </row>
    <row r="382" spans="1:8" x14ac:dyDescent="0.25">
      <c r="A382" s="11">
        <v>381</v>
      </c>
      <c r="B382" s="1"/>
      <c r="C382" s="6"/>
      <c r="D382" s="2"/>
      <c r="E382" s="8"/>
      <c r="F382" s="8"/>
      <c r="G382" s="10"/>
      <c r="H382" s="4"/>
    </row>
    <row r="383" spans="1:8" x14ac:dyDescent="0.25">
      <c r="A383" s="11">
        <v>382</v>
      </c>
      <c r="B383" s="1"/>
      <c r="C383" s="6"/>
      <c r="D383" s="2"/>
      <c r="E383" s="8"/>
      <c r="F383" s="8"/>
      <c r="G383" s="10"/>
      <c r="H383" s="4"/>
    </row>
    <row r="384" spans="1:8" x14ac:dyDescent="0.25">
      <c r="A384" s="11">
        <v>383</v>
      </c>
      <c r="B384" s="1"/>
      <c r="C384" s="6"/>
      <c r="D384" s="2"/>
      <c r="E384" s="8"/>
      <c r="F384" s="8"/>
      <c r="G384" s="10"/>
      <c r="H384" s="4"/>
    </row>
    <row r="385" spans="1:8" x14ac:dyDescent="0.25">
      <c r="A385" s="11">
        <v>384</v>
      </c>
      <c r="B385" s="1"/>
      <c r="C385" s="6"/>
      <c r="D385" s="2"/>
      <c r="E385" s="8"/>
      <c r="F385" s="8"/>
      <c r="G385" s="10"/>
      <c r="H385" s="4"/>
    </row>
    <row r="386" spans="1:8" x14ac:dyDescent="0.25">
      <c r="A386" s="11">
        <v>385</v>
      </c>
      <c r="B386" s="1"/>
      <c r="C386" s="6"/>
      <c r="D386" s="2"/>
      <c r="E386" s="8"/>
      <c r="F386" s="8"/>
      <c r="G386" s="10"/>
      <c r="H386" s="4"/>
    </row>
    <row r="387" spans="1:8" x14ac:dyDescent="0.25">
      <c r="A387" s="11">
        <v>386</v>
      </c>
      <c r="B387" s="1"/>
      <c r="C387" s="6"/>
      <c r="D387" s="2"/>
      <c r="E387" s="8"/>
      <c r="F387" s="8"/>
      <c r="G387" s="10"/>
      <c r="H387" s="4"/>
    </row>
    <row r="388" spans="1:8" x14ac:dyDescent="0.25">
      <c r="A388" s="11">
        <v>387</v>
      </c>
      <c r="B388" s="1"/>
      <c r="C388" s="6"/>
      <c r="D388" s="2"/>
      <c r="E388" s="8"/>
      <c r="F388" s="8"/>
      <c r="G388" s="10"/>
      <c r="H388" s="4"/>
    </row>
    <row r="389" spans="1:8" x14ac:dyDescent="0.25">
      <c r="A389" s="11">
        <v>388</v>
      </c>
      <c r="B389" s="1"/>
      <c r="C389" s="6"/>
      <c r="D389" s="2"/>
      <c r="E389" s="8"/>
      <c r="F389" s="8"/>
      <c r="G389" s="10"/>
      <c r="H389" s="4"/>
    </row>
    <row r="390" spans="1:8" x14ac:dyDescent="0.25">
      <c r="A390" s="11">
        <v>389</v>
      </c>
      <c r="B390" s="1"/>
      <c r="C390" s="6"/>
      <c r="D390" s="2"/>
      <c r="E390" s="8"/>
      <c r="F390" s="8"/>
      <c r="G390" s="10"/>
      <c r="H390" s="4"/>
    </row>
    <row r="391" spans="1:8" x14ac:dyDescent="0.25">
      <c r="A391" s="11">
        <v>390</v>
      </c>
      <c r="B391" s="1"/>
      <c r="C391" s="6"/>
      <c r="D391" s="2"/>
      <c r="E391" s="8"/>
      <c r="F391" s="8"/>
      <c r="G391" s="10"/>
      <c r="H391" s="4"/>
    </row>
    <row r="392" spans="1:8" x14ac:dyDescent="0.25">
      <c r="A392" s="11">
        <v>391</v>
      </c>
      <c r="B392" s="1"/>
      <c r="C392" s="6"/>
      <c r="D392" s="2"/>
      <c r="E392" s="8"/>
      <c r="F392" s="8"/>
      <c r="G392" s="10"/>
      <c r="H392" s="4"/>
    </row>
    <row r="393" spans="1:8" x14ac:dyDescent="0.25">
      <c r="A393" s="11">
        <v>392</v>
      </c>
      <c r="B393" s="1"/>
      <c r="C393" s="6"/>
      <c r="D393" s="2"/>
      <c r="E393" s="8"/>
      <c r="F393" s="8"/>
      <c r="G393" s="10"/>
      <c r="H393" s="4"/>
    </row>
    <row r="394" spans="1:8" x14ac:dyDescent="0.25">
      <c r="A394" s="11">
        <v>393</v>
      </c>
      <c r="B394" s="1"/>
      <c r="C394" s="6"/>
      <c r="D394" s="2"/>
      <c r="E394" s="8"/>
      <c r="F394" s="8"/>
      <c r="G394" s="10"/>
      <c r="H394" s="4"/>
    </row>
    <row r="395" spans="1:8" x14ac:dyDescent="0.25">
      <c r="A395" s="11">
        <v>394</v>
      </c>
      <c r="B395" s="1"/>
      <c r="C395" s="6"/>
      <c r="D395" s="2"/>
      <c r="E395" s="8"/>
      <c r="F395" s="8"/>
      <c r="G395" s="10"/>
      <c r="H395" s="4"/>
    </row>
    <row r="396" spans="1:8" x14ac:dyDescent="0.25">
      <c r="A396" s="11">
        <v>395</v>
      </c>
      <c r="B396" s="1"/>
      <c r="C396" s="6"/>
      <c r="D396" s="2"/>
      <c r="E396" s="8"/>
      <c r="F396" s="8"/>
      <c r="G396" s="10"/>
      <c r="H396" s="4"/>
    </row>
    <row r="397" spans="1:8" x14ac:dyDescent="0.25">
      <c r="A397" s="11">
        <v>396</v>
      </c>
      <c r="B397" s="1"/>
      <c r="C397" s="6"/>
      <c r="D397" s="2"/>
      <c r="E397" s="8"/>
      <c r="F397" s="8"/>
      <c r="G397" s="10"/>
      <c r="H397" s="4"/>
    </row>
    <row r="398" spans="1:8" x14ac:dyDescent="0.25">
      <c r="A398" s="11">
        <v>397</v>
      </c>
      <c r="B398" s="1"/>
      <c r="C398" s="6"/>
      <c r="D398" s="2"/>
      <c r="E398" s="8"/>
      <c r="F398" s="8"/>
      <c r="G398" s="10"/>
      <c r="H398" s="4"/>
    </row>
    <row r="399" spans="1:8" x14ac:dyDescent="0.25">
      <c r="A399" s="11">
        <v>398</v>
      </c>
      <c r="B399" s="1"/>
      <c r="C399" s="6"/>
      <c r="D399" s="2"/>
      <c r="E399" s="8"/>
      <c r="F399" s="8"/>
      <c r="G399" s="10"/>
      <c r="H399" s="4"/>
    </row>
    <row r="400" spans="1:8" x14ac:dyDescent="0.25">
      <c r="A400" s="11">
        <v>399</v>
      </c>
      <c r="B400" s="1"/>
      <c r="C400" s="6"/>
      <c r="D400" s="2"/>
      <c r="E400" s="8"/>
      <c r="F400" s="8"/>
      <c r="G400" s="10"/>
      <c r="H400" s="4"/>
    </row>
    <row r="401" spans="1:8" x14ac:dyDescent="0.25">
      <c r="A401" s="11">
        <v>400</v>
      </c>
      <c r="B401" s="1"/>
      <c r="C401" s="6"/>
      <c r="D401" s="2"/>
      <c r="E401" s="8"/>
      <c r="F401" s="8"/>
      <c r="G401" s="10"/>
      <c r="H401" s="4"/>
    </row>
    <row r="402" spans="1:8" x14ac:dyDescent="0.25">
      <c r="A402" s="11">
        <v>401</v>
      </c>
      <c r="B402" s="1"/>
      <c r="C402" s="6"/>
      <c r="D402" s="2"/>
      <c r="E402" s="8"/>
      <c r="F402" s="8"/>
      <c r="G402" s="10"/>
      <c r="H402" s="4"/>
    </row>
    <row r="403" spans="1:8" x14ac:dyDescent="0.25">
      <c r="A403" s="11">
        <v>402</v>
      </c>
      <c r="B403" s="1"/>
      <c r="C403" s="6"/>
      <c r="D403" s="2"/>
      <c r="E403" s="8"/>
      <c r="F403" s="8"/>
      <c r="G403" s="10"/>
      <c r="H403" s="4"/>
    </row>
    <row r="404" spans="1:8" x14ac:dyDescent="0.25">
      <c r="A404" s="11">
        <v>403</v>
      </c>
      <c r="B404" s="1"/>
      <c r="C404" s="6"/>
      <c r="D404" s="2"/>
      <c r="E404" s="8"/>
      <c r="F404" s="8"/>
      <c r="G404" s="10"/>
      <c r="H404" s="4"/>
    </row>
    <row r="405" spans="1:8" x14ac:dyDescent="0.25">
      <c r="A405" s="11">
        <v>404</v>
      </c>
      <c r="B405" s="1"/>
      <c r="C405" s="6"/>
      <c r="D405" s="2"/>
      <c r="E405" s="8"/>
      <c r="F405" s="8"/>
      <c r="G405" s="10"/>
      <c r="H405" s="4"/>
    </row>
    <row r="406" spans="1:8" x14ac:dyDescent="0.25">
      <c r="A406" s="11">
        <v>405</v>
      </c>
      <c r="B406" s="1"/>
      <c r="C406" s="6"/>
      <c r="D406" s="2"/>
      <c r="E406" s="8"/>
      <c r="F406" s="8"/>
      <c r="G406" s="10"/>
      <c r="H406" s="4"/>
    </row>
    <row r="407" spans="1:8" x14ac:dyDescent="0.25">
      <c r="A407" s="11">
        <v>406</v>
      </c>
      <c r="B407" s="1"/>
      <c r="C407" s="6"/>
      <c r="D407" s="2"/>
      <c r="E407" s="8"/>
      <c r="F407" s="8"/>
      <c r="G407" s="10"/>
      <c r="H407" s="4"/>
    </row>
    <row r="408" spans="1:8" x14ac:dyDescent="0.25">
      <c r="A408" s="11">
        <v>407</v>
      </c>
      <c r="B408" s="1"/>
      <c r="C408" s="6"/>
      <c r="D408" s="2"/>
      <c r="E408" s="8"/>
      <c r="F408" s="8"/>
      <c r="G408" s="10"/>
      <c r="H408" s="4"/>
    </row>
    <row r="409" spans="1:8" x14ac:dyDescent="0.25">
      <c r="A409" s="11">
        <v>408</v>
      </c>
      <c r="B409" s="1"/>
      <c r="C409" s="6"/>
      <c r="D409" s="2"/>
      <c r="E409" s="8"/>
      <c r="F409" s="8"/>
      <c r="G409" s="10"/>
      <c r="H409" s="4"/>
    </row>
    <row r="410" spans="1:8" x14ac:dyDescent="0.25">
      <c r="A410" s="11">
        <v>409</v>
      </c>
      <c r="B410" s="1"/>
      <c r="C410" s="6"/>
      <c r="D410" s="2"/>
      <c r="E410" s="8"/>
      <c r="F410" s="8"/>
      <c r="G410" s="10"/>
      <c r="H410" s="4"/>
    </row>
    <row r="411" spans="1:8" x14ac:dyDescent="0.25">
      <c r="A411" s="11">
        <v>410</v>
      </c>
      <c r="B411" s="1"/>
      <c r="C411" s="6"/>
      <c r="D411" s="2"/>
      <c r="E411" s="8"/>
      <c r="F411" s="8"/>
      <c r="G411" s="10"/>
      <c r="H411" s="4"/>
    </row>
    <row r="412" spans="1:8" x14ac:dyDescent="0.25">
      <c r="A412" s="11">
        <v>411</v>
      </c>
      <c r="B412" s="1"/>
      <c r="C412" s="6"/>
      <c r="D412" s="2"/>
      <c r="E412" s="8"/>
      <c r="F412" s="8"/>
      <c r="G412" s="10"/>
      <c r="H412" s="4"/>
    </row>
    <row r="413" spans="1:8" x14ac:dyDescent="0.25">
      <c r="A413" s="11">
        <v>412</v>
      </c>
      <c r="B413" s="1"/>
      <c r="C413" s="6"/>
      <c r="D413" s="2"/>
      <c r="E413" s="8"/>
      <c r="F413" s="8"/>
      <c r="G413" s="10"/>
      <c r="H413" s="4"/>
    </row>
    <row r="414" spans="1:8" x14ac:dyDescent="0.25">
      <c r="A414" s="11">
        <v>413</v>
      </c>
      <c r="B414" s="1"/>
      <c r="C414" s="6"/>
      <c r="D414" s="2"/>
      <c r="E414" s="8"/>
      <c r="F414" s="8"/>
      <c r="G414" s="10"/>
      <c r="H414" s="4"/>
    </row>
    <row r="415" spans="1:8" x14ac:dyDescent="0.25">
      <c r="A415" s="11">
        <v>414</v>
      </c>
      <c r="B415" s="1"/>
      <c r="C415" s="6"/>
      <c r="D415" s="2"/>
      <c r="E415" s="8"/>
      <c r="F415" s="8"/>
      <c r="G415" s="10"/>
      <c r="H415" s="4"/>
    </row>
    <row r="416" spans="1:8" x14ac:dyDescent="0.25">
      <c r="A416" s="11">
        <v>415</v>
      </c>
      <c r="B416" s="1"/>
      <c r="C416" s="6"/>
      <c r="D416" s="2"/>
      <c r="E416" s="8"/>
      <c r="F416" s="8"/>
      <c r="G416" s="10"/>
      <c r="H416" s="4"/>
    </row>
    <row r="417" spans="1:8" x14ac:dyDescent="0.25">
      <c r="A417" s="11">
        <v>416</v>
      </c>
      <c r="B417" s="1"/>
      <c r="C417" s="6"/>
      <c r="D417" s="2"/>
      <c r="E417" s="8"/>
      <c r="F417" s="8"/>
      <c r="G417" s="10"/>
      <c r="H417" s="4"/>
    </row>
    <row r="418" spans="1:8" x14ac:dyDescent="0.25">
      <c r="A418" s="11">
        <v>417</v>
      </c>
      <c r="B418" s="1"/>
      <c r="C418" s="6"/>
      <c r="D418" s="2"/>
      <c r="E418" s="8"/>
      <c r="F418" s="8"/>
      <c r="G418" s="10"/>
      <c r="H418" s="4"/>
    </row>
    <row r="419" spans="1:8" x14ac:dyDescent="0.25">
      <c r="A419" s="11">
        <v>418</v>
      </c>
      <c r="B419" s="1"/>
      <c r="C419" s="6"/>
      <c r="D419" s="2"/>
      <c r="E419" s="8"/>
      <c r="F419" s="8"/>
      <c r="G419" s="10"/>
      <c r="H419" s="4"/>
    </row>
    <row r="420" spans="1:8" x14ac:dyDescent="0.25">
      <c r="A420" s="11">
        <v>419</v>
      </c>
      <c r="B420" s="1"/>
      <c r="C420" s="6"/>
      <c r="D420" s="2"/>
      <c r="E420" s="8"/>
      <c r="F420" s="8"/>
      <c r="G420" s="10"/>
      <c r="H420" s="4"/>
    </row>
    <row r="421" spans="1:8" x14ac:dyDescent="0.25">
      <c r="A421" s="11">
        <v>420</v>
      </c>
      <c r="B421" s="1"/>
      <c r="C421" s="6"/>
      <c r="D421" s="2"/>
      <c r="E421" s="8"/>
      <c r="F421" s="8"/>
      <c r="G421" s="10"/>
      <c r="H421" s="4"/>
    </row>
    <row r="422" spans="1:8" x14ac:dyDescent="0.25">
      <c r="A422" s="11">
        <v>421</v>
      </c>
      <c r="B422" s="1"/>
      <c r="C422" s="6"/>
      <c r="D422" s="2"/>
      <c r="E422" s="8"/>
      <c r="F422" s="8"/>
      <c r="G422" s="10"/>
      <c r="H422" s="4"/>
    </row>
    <row r="423" spans="1:8" x14ac:dyDescent="0.25">
      <c r="A423" s="11">
        <v>422</v>
      </c>
      <c r="B423" s="1"/>
      <c r="C423" s="6"/>
      <c r="D423" s="2"/>
      <c r="E423" s="8"/>
      <c r="F423" s="8"/>
      <c r="G423" s="10"/>
      <c r="H423" s="4"/>
    </row>
    <row r="424" spans="1:8" x14ac:dyDescent="0.25">
      <c r="A424" s="11">
        <v>423</v>
      </c>
      <c r="B424" s="1"/>
      <c r="C424" s="6"/>
      <c r="D424" s="2"/>
      <c r="E424" s="8"/>
      <c r="F424" s="8"/>
      <c r="G424" s="10"/>
      <c r="H424" s="4"/>
    </row>
    <row r="425" spans="1:8" x14ac:dyDescent="0.25">
      <c r="A425" s="11">
        <v>424</v>
      </c>
      <c r="B425" s="1"/>
      <c r="C425" s="6"/>
      <c r="D425" s="2"/>
      <c r="E425" s="8"/>
      <c r="F425" s="8"/>
      <c r="G425" s="10"/>
      <c r="H425" s="4"/>
    </row>
    <row r="426" spans="1:8" x14ac:dyDescent="0.25">
      <c r="G426" s="10"/>
    </row>
  </sheetData>
  <sheetProtection algorithmName="SHA-512" hashValue="rJUHEw+QlL3r04N1+orzfdx4xHJE9ID8HuDGVfzzig2k0Siu+yvPl1WYSWi1xxI5AZvJjnbEfPTLUk/40UDvLg==" saltValue="kwVAOY5RBfyyuIv6nf3OFw==" spinCount="100000" sheet="1" objects="1" scenarios="1"/>
  <autoFilter ref="B1:H1" xr:uid="{00000000-0009-0000-0000-000000000000}">
    <sortState xmlns:xlrd2="http://schemas.microsoft.com/office/spreadsheetml/2017/richdata2" ref="B2:H425">
      <sortCondition ref="B1"/>
    </sortState>
  </autoFilter>
  <sortState xmlns:xlrd2="http://schemas.microsoft.com/office/spreadsheetml/2017/richdata2" ref="B2:H7">
    <sortCondition ref="B2: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Chudzińska</dc:creator>
  <cp:lastModifiedBy>Anita Chudzińska</cp:lastModifiedBy>
  <dcterms:created xsi:type="dcterms:W3CDTF">2018-02-06T06:39:19Z</dcterms:created>
  <dcterms:modified xsi:type="dcterms:W3CDTF">2021-03-26T13:10:10Z</dcterms:modified>
</cp:coreProperties>
</file>