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udzinskaa\Desktop\Anita\z pulpitu\"/>
    </mc:Choice>
  </mc:AlternateContent>
  <xr:revisionPtr revIDLastSave="0" documentId="13_ncr:1_{312F4B47-8C8E-4C7B-A5D0-7CEFB64BA56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rkusz1" sheetId="1" r:id="rId1"/>
  </sheets>
  <definedNames>
    <definedName name="_xlnm._FilterDatabase" localSheetId="0" hidden="1">Arkusz1!$B$1:$H$425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2" i="1" l="1"/>
  <c r="G131" i="1"/>
  <c r="G130" i="1"/>
  <c r="G123" i="1"/>
  <c r="G124" i="1"/>
  <c r="G126" i="1"/>
  <c r="G115" i="1"/>
  <c r="G105" i="1"/>
  <c r="G106" i="1"/>
  <c r="G96" i="1"/>
  <c r="G94" i="1"/>
  <c r="G71" i="1"/>
  <c r="G92" i="1"/>
  <c r="G74" i="1" l="1"/>
  <c r="G70" i="1"/>
  <c r="G11" i="1"/>
  <c r="G6" i="1"/>
  <c r="G3" i="1"/>
</calcChain>
</file>

<file path=xl/sharedStrings.xml><?xml version="1.0" encoding="utf-8"?>
<sst xmlns="http://schemas.openxmlformats.org/spreadsheetml/2006/main" count="551" uniqueCount="399">
  <si>
    <t>Data zawarcia umowy</t>
  </si>
  <si>
    <t>Numer umowy</t>
  </si>
  <si>
    <t>Data obowiązywania umowy</t>
  </si>
  <si>
    <t>Przedmiot umowy</t>
  </si>
  <si>
    <t>Nazwa kontrahenta</t>
  </si>
  <si>
    <t xml:space="preserve">Wartość umowy (brutto) </t>
  </si>
  <si>
    <t>Rodzaj zamówienia publicznego</t>
  </si>
  <si>
    <t>Lp.</t>
  </si>
  <si>
    <t>dostawa</t>
  </si>
  <si>
    <t>usługa</t>
  </si>
  <si>
    <t>osoba fizyczna</t>
  </si>
  <si>
    <t>Sprawowanie stałego nadzoru naukowego nad procesem pracowniczej racjonalizacji, wdrożonego w PWiK</t>
  </si>
  <si>
    <t>Armatura Dobrowolski, ul. Towarowa 5, 10-416 Olsztyn</t>
  </si>
  <si>
    <t>2023.001.RZM.054.22</t>
  </si>
  <si>
    <t xml:space="preserve">Dostawa narzędzi firmy FISKARS i CELLFAST </t>
  </si>
  <si>
    <t>Metalzbyt Sp. z o.o., ul. Stalowa 1, 10-959 Olsztyn</t>
  </si>
  <si>
    <t>2023.002.PBR.01</t>
  </si>
  <si>
    <t>2023.004.RGŚ.01.23</t>
  </si>
  <si>
    <t>Czyszczenie rurociągów w komorach przelewowych zbiorników ZKF 1 i ZKF 2 na Oczyszczalni Ścieków "Łyna" w Olsztynie</t>
  </si>
  <si>
    <t>HI-WORX Usługi Alpinistyczne, ul. Głowackiego 4b/17, 10-448 Olsztyn</t>
  </si>
  <si>
    <t>2023.005.RZM.01.23</t>
  </si>
  <si>
    <t xml:space="preserve">Dostawa zasuwy nożowe DN 250 z napędem ręcznym typu 3600 HAWLE </t>
  </si>
  <si>
    <t>2023.006.PB.1.23</t>
  </si>
  <si>
    <t>Produkcja i emisja programu telewizyjnego</t>
  </si>
  <si>
    <t>Telewizja Olsztyn, ul. Sikorskiego 23, 10-088 Olsztyn</t>
  </si>
  <si>
    <t>2023.007.PB.2.23</t>
  </si>
  <si>
    <t>Produkcja filmu informującego o uruchomieniu portalu oraz przeprowadzenie kampanii informacyjno-promocyjnej w internecie</t>
  </si>
  <si>
    <t>VCV Systems Sp. z o.o., 00-801 Warszawa, ul. Chmielna 73</t>
  </si>
  <si>
    <t>2023.010.PZP.263.1.2023.RZM</t>
  </si>
  <si>
    <t>Dostawa oryginalnych części zamiennych do pomp producentów Flygt oraz Metalchem</t>
  </si>
  <si>
    <t>Zakład Techniki Sanitarnej TECHSAN Grzegorz Gudecki, Gutkowo 52, 11-041 Olsztyn</t>
  </si>
  <si>
    <t>2023.011.PB.3.23</t>
  </si>
  <si>
    <t xml:space="preserve">Produkcja i emisja filmów </t>
  </si>
  <si>
    <t>Mazury Info Sp. z o.o., ul. Profesorska 7/19, 10-080 Olsztyn</t>
  </si>
  <si>
    <t>2023.013.RZM.02.23</t>
  </si>
  <si>
    <t xml:space="preserve">Zawory celkowe, przekładnie oraz silniki elektryczne </t>
  </si>
  <si>
    <t>POLPACK Sp. z o.o., ul. Polna 129, 87-100 Toruń</t>
  </si>
  <si>
    <t>2023.014.PZP.262.53.2023.RSK</t>
  </si>
  <si>
    <t>Czyszczenie i konserwacja separatorów, osadników i piaskowników w punktach podczyszczania wód opadowych zlokalizowanych na układzie miejskiej sieci kanalizacji deszczowej na terenie m. Olsztyna</t>
  </si>
  <si>
    <t>EKO SYSTEM Sp. z o.o., ul. Lubelska 43D, 10-410 Olsztyn</t>
  </si>
  <si>
    <t>2023.015.VJW.01.23</t>
  </si>
  <si>
    <t>Pobranie i wykonanie analiz ustabilizowanych komunalnych osadów odwodnionych z oczyszczalni ścieków Łyna w Olsztynie</t>
  </si>
  <si>
    <t>GBA Polska Sp. z o. o. ul. Mochtyńska 65, 03-289 Warszawa</t>
  </si>
  <si>
    <t>2023.016.PZP.263.2.2023.RZM</t>
  </si>
  <si>
    <t>Dostawa olejów przemysłowych, motoryzacyjnych i środków smarujących</t>
  </si>
  <si>
    <t>Olpol Wawrzyn Sp. z o. o. ul. Piłsudskiego 64, 10-450 Olsztyn</t>
  </si>
  <si>
    <t>2023.017.RZM.03.23</t>
  </si>
  <si>
    <t>Sukcesywne dostawy żywicy metakrylowej oraz matotkanin</t>
  </si>
  <si>
    <t>Molit Polska Sp. z o.o., ul. Reymonta 22/2, 10-334 Olsztyn</t>
  </si>
  <si>
    <t>2023.018.VJW.02.23</t>
  </si>
  <si>
    <t>Badanie chemiczne wody i ścieków</t>
  </si>
  <si>
    <t>SGS Polska Sp. z o.o. , ul. Jana Kazimierza 3, 01-248 Warszawa</t>
  </si>
  <si>
    <t>2023.019.RZM.04.23</t>
  </si>
  <si>
    <t>Młotowiertarka HILTI TE 60-ATC-AVR z zestawem</t>
  </si>
  <si>
    <t>Qnecka Magdalena Kunecka, ul. Widok 2a, 59-700 Bolesławiec</t>
  </si>
  <si>
    <t>2023.021.RI.231.04.2023</t>
  </si>
  <si>
    <t>Wsparcie urządzeń Fortigate o podanych numerach seryjnych</t>
  </si>
  <si>
    <t>NGE Polska Sp. z o. o., ul. Kałuska 228A, 80-125 Gdańsk</t>
  </si>
  <si>
    <t>2023.022.RI.231.05.2023</t>
  </si>
  <si>
    <t>Dostawa Hirschmann RS20-24002M2 SDAE Rail Switch</t>
  </si>
  <si>
    <t>Bit Serwis Arkadiusz Zamarja, ul. Kotańskiego 6, 10-166 Olsztyn</t>
  </si>
  <si>
    <t>2023.023.RZM.05.23</t>
  </si>
  <si>
    <t>Półśrubunki i inne wyroby wodociągowe mosiężne oraz uszczelki</t>
  </si>
  <si>
    <t>Wodmiar VR Sp. jawna, Sp. komandytowa, ul. Lubelska 39, 10-408 Olsztyn</t>
  </si>
  <si>
    <t>2023.024.RI.231.06.2023</t>
  </si>
  <si>
    <t>Świadczenie przez wykonawcę usług utrzymania i usług rozwoju</t>
  </si>
  <si>
    <t>CSMS Sp. z o. o., ul. Zdrojowa 2, 43-200 Pszczyna</t>
  </si>
  <si>
    <t>2023.025.RZM.06.23</t>
  </si>
  <si>
    <t>Wyroby wodociągowe i kanalizacyjne</t>
  </si>
  <si>
    <t>Armatura Dobrowolski Sp. z o. o., ul. Towarowa 5, 10-416 Olsztyn</t>
  </si>
  <si>
    <t>2023.026.RZM.07.23</t>
  </si>
  <si>
    <t>Sukcesywne dostawy materiałów i osprzętu elektrycznego</t>
  </si>
  <si>
    <t>Hurtownia Elektryk Sp. z o. o., Sp.k., ul. Suwalska 91 19-300 Ełk</t>
  </si>
  <si>
    <t>2023.027.RZM.08.23</t>
  </si>
  <si>
    <t>Śruby, nakrętki i pręty gwintowane ocynkowane w klasie twardości 8.8 oraz podkładki maszynowe</t>
  </si>
  <si>
    <t>METALEX Sp. z o. o. ul. Składowa 3a 10-421 Olsztyn</t>
  </si>
  <si>
    <t>2023.029.RZM.09.23</t>
  </si>
  <si>
    <t>Sukcesywne dostawy gazów technicznych</t>
  </si>
  <si>
    <t>EUROGAZ-BOMBI H. Choroszucha, Z. Horoszucha Sp. J, Słupy 44B, 10-381 Olsztyn</t>
  </si>
  <si>
    <t>2023.030.RGŚ.02.23</t>
  </si>
  <si>
    <t>Dostawa rudy darniowej do odsiarczania biogazu na Oczyszczalni Ścieków "ŁYNA" w Olsztynie</t>
  </si>
  <si>
    <t>Ekowave Edward Kania, Pisarzowice, ul. Słoneczna 2, 55-330 Miękinia</t>
  </si>
  <si>
    <t>2023.031.VJW.03.223</t>
  </si>
  <si>
    <t>Pobranie i wykonanie analiz składu biogazu wytworzonego w oczyszczalni ścieków Łyna w Olsztynie</t>
  </si>
  <si>
    <t>H&amp;G Z.Hołdys, J.Gorel Sp.J,   43-502 Czechowice-Dziedzice,  ul. Pionkowa 2</t>
  </si>
  <si>
    <t>2023.035.RZM.010.23</t>
  </si>
  <si>
    <t xml:space="preserve">Promienniki UV </t>
  </si>
  <si>
    <t>Probiko-Aqua Sp. z o. o. ul. Okrężna 20 62-025 Kostrzyna</t>
  </si>
  <si>
    <t>2023.038.PZP.263.7.2023.RGŚ</t>
  </si>
  <si>
    <t>Transport i rolnicze zagospodarowanie ustabilizowanego, odwodnionego komunalnego osadu ściekowego z Oczyszczalni Ścieków ŁYNA w Olsztynie, ul. Leśna 9 ETAP WIOSENNY</t>
  </si>
  <si>
    <t>Konsorcjum:
1. Lider:
Usługi Transportowe Adam Pszenny; Frygnowo 22; 14-107 Gierzwałd
2. Konsorcjant 1.:
Gospodarstwo Rolne Szkotowo Agnieszka Tołłoczko-Wróbel; Szkotowo 60; 13-124 Kozłowo</t>
  </si>
  <si>
    <t>2023.039.RZM.011.23</t>
  </si>
  <si>
    <t>Dostawa kształtek elektrooporowych</t>
  </si>
  <si>
    <t>2023.040.RZM.012.23</t>
  </si>
  <si>
    <t>Dostawa szafy bezpieczeństwa na agresywne chemikalia</t>
  </si>
  <si>
    <t>NETlab Sp. z.o.o, ul. Sielska 17A, 60-129 Poznań</t>
  </si>
  <si>
    <t>2023.041.RZM.013.23</t>
  </si>
  <si>
    <t>Dostawa tarcz korundowych oraz tarcz listkowych</t>
  </si>
  <si>
    <t>2023.042.VJW.04.23</t>
  </si>
  <si>
    <t>Badanie powietrza</t>
  </si>
  <si>
    <t>WSSE Wojewódzka Stacja Sanitarno Epidemiologiczna, 10-561 Olsztyn, ul. Żołnierska 16</t>
  </si>
  <si>
    <t>2023.044.RZM.014.23</t>
  </si>
  <si>
    <t>Cement i wapno budowlane</t>
  </si>
  <si>
    <t>Firma Handlowa Termo Fan Jarosław Królicki, 10-424 Olsztyn, ul. Budowlana 2</t>
  </si>
  <si>
    <t>2023.045.RZM.015.23</t>
  </si>
  <si>
    <t xml:space="preserve">Materiały eksploatacyjne sond i analizatorów </t>
  </si>
  <si>
    <t>ENDRESS+HAUSER Polska Sp. z o.o., 51-116 Wrocław, ul. Wołowska 11</t>
  </si>
  <si>
    <t>2023.048.RZM.016.23</t>
  </si>
  <si>
    <t>Tarcze diamentowe</t>
  </si>
  <si>
    <t>MAD Karolina Drohomirecka, ul. Kresowa 68, 11-041 Olsztyn</t>
  </si>
  <si>
    <t>2023.049.PZP.263.4.2023.PP</t>
  </si>
  <si>
    <t>Profilaktyczne badania lekarskie pracowników Zamawiającego</t>
  </si>
  <si>
    <t>POLMED S.A., ul.Osiedle Kopernika 21, 83-200 Starogard Gdański</t>
  </si>
  <si>
    <t>2023.052.RZM.017.23</t>
  </si>
  <si>
    <t>Serwisowanie, naprawa i remont wózków widłowych spalinowych, magazynowego akumulatora</t>
  </si>
  <si>
    <t>Inicjatywa Północno-Zachodnia "PW" Sp. z o.o., Oddział Olsztyn, ul. Składowa 3, 10-421 Olsztyn</t>
  </si>
  <si>
    <t>2023.055.RZM.018.23</t>
  </si>
  <si>
    <t>Sukcesywne dostawy wody mineralnej</t>
  </si>
  <si>
    <t>MAG Dystrybucja Sp. z o.o., Sp. k., ul. Sprzętowa 2, 10-467 Olsztyn</t>
  </si>
  <si>
    <t>2023.056.RGŚ.03.23</t>
  </si>
  <si>
    <t>Dostawa części wchodzących w skład przekładni napędowej zagęszczacza osadów oczyszczalni ścieków „Łyna”.</t>
  </si>
  <si>
    <t>Z.F.M. Sp. z o.o. ZAFAMA SPÓŁKA KOMANDYTOWA, ul. Ignacego Paderewskiego 12B, 42-400 Zawiercie</t>
  </si>
  <si>
    <t>2023.057.RUR.3.23.PLP30321/30322/306323</t>
  </si>
  <si>
    <t>Dostarczanie rozpuszczalnika przemysłowego MANPOWER RED PLUS</t>
  </si>
  <si>
    <t>Pure Solve, ul. Łopuszańska 95 02-457 Warszawa</t>
  </si>
  <si>
    <t>2023.059.RTW.01.23</t>
  </si>
  <si>
    <t xml:space="preserve">Dostawa fabrycznie nowych części do pojazdów samochodowych zamawiającego o DMC pow.3,5t o łacznej wartości 80 000 zł </t>
  </si>
  <si>
    <t>DBK Sp. z o.o., 10-410 Olsztyn, ul. Lubelska 43a</t>
  </si>
  <si>
    <t>2023.060.RZM.019.23</t>
  </si>
  <si>
    <t>Agregat pompowy typu Fygt NT3127.161HT</t>
  </si>
  <si>
    <t>Zakład Techniki Sanitarnej „TECHSAN” Grzegorz Gudecki 
 Gutkowo 52, 11-041 Olsztyn</t>
  </si>
  <si>
    <t>2023.061.RI.231.08.2023</t>
  </si>
  <si>
    <t>Wykonanie witryn internetowych</t>
  </si>
  <si>
    <t>Virtualmedia Artur Stępień, 10-672 Olsztyn, ul. Elbląska 30</t>
  </si>
  <si>
    <t>2023.063.RZM.021.23</t>
  </si>
  <si>
    <t>Sukcesywne dostawy środków czytości: mydło toaletowe zapachowe 90g-100g, mydło antybakteryjne w płynie 5l</t>
  </si>
  <si>
    <t>2023.062.RZM.020.23</t>
  </si>
  <si>
    <t>Sukcesywne dostawy środków czystości: pasty BHP, pasta żel do mycia rąk, kremy ochronne do rąk</t>
  </si>
  <si>
    <t>Przedsiębiorstwo Produkcyjno - Handlowo - Usługowe Aramis Stanisław Zieliński, ul. Rolna 243, 10-804 Olsztyn</t>
  </si>
  <si>
    <t>Hurtownia Artykułów Spożywczo Przemysłowych "WIPSÓR" Jerzy Roszkowski, Wipsowo 81B, 11-010 Barczewo</t>
  </si>
  <si>
    <t>2023.064.RZM.022.23</t>
  </si>
  <si>
    <t>Elementy orynnowania</t>
  </si>
  <si>
    <t>Konrad Majewski RYNDACH, ul. Bohaterów Monte Cassino 10, 11-165 Olsztyn</t>
  </si>
  <si>
    <t>2023.065.RGŚ.04.23</t>
  </si>
  <si>
    <t>Dostawa taśm filtracyjnych zamkowych firmy Clear Edge Germany GmbH do zagęszczaczy osadów Passavant i pras osadów Petkus</t>
  </si>
  <si>
    <t>Przedsiębiorstwo EMAR Marek Noras, u. Kościelna 23, 41-700 Ruda Śląska</t>
  </si>
  <si>
    <t>2023.066.RZM.023.23</t>
  </si>
  <si>
    <t>Sukcesywne dostawy odzieży roboczej: koszule flanelowe, t-shirty, kalesony, skarpety</t>
  </si>
  <si>
    <t>„Suprex” Sp. z o. o. ul. Kołobrzeska 38 10-434 Olsztyn</t>
  </si>
  <si>
    <t>2023.067.PP.1</t>
  </si>
  <si>
    <t>Dostawa bonów Sodexo</t>
  </si>
  <si>
    <t>Sodexo Benefits and Rewards Services Polska Sp. z o.o., 02-697 Warszawa, ul.Rzymkowskiego 53</t>
  </si>
  <si>
    <t>2023.068.PZP.263.8.2023.RZM</t>
  </si>
  <si>
    <t>Dostawa rur stalowych i ocynkowanych oraz wyrobów hutniczych ze stali czarnej i ocynkowanej</t>
  </si>
  <si>
    <t>PH MIRRA Sebastian Myszke,
Linowiec, ul. Biznes Park 7,
83-200 Starogard Gdański</t>
  </si>
  <si>
    <t>2023.069.PZP.263.8.2023.RZM</t>
  </si>
  <si>
    <t>Dostawa wyrobów ze stali nierdzewnej</t>
  </si>
  <si>
    <t>INVESTA  Sp. z o.o., ul. Zastawna 27, 83-000 Pruszcz Gdański</t>
  </si>
  <si>
    <t>2023.071.RZM.024.23</t>
  </si>
  <si>
    <t>Łyżka przeładunkowa do ładowarki MERLO</t>
  </si>
  <si>
    <t>TOOLMEX TRUCK Sp. z o.o. ul. Metalowa 7b, 26-500 Szydłowiec</t>
  </si>
  <si>
    <t>2023.073.RZM.025.23</t>
  </si>
  <si>
    <t>Fabrycznie nowe materiały eksploatacyjne i części zamienne do urządzeń spalinowych</t>
  </si>
  <si>
    <t>2023.074.EPA.02.2023</t>
  </si>
  <si>
    <t>Ubezpieczenie rozszerzonej odpowiedzialności za szkody w  środowisku</t>
  </si>
  <si>
    <t>Sopockie Towarzystwo Ubezpieczeń Ergo Hestia S.A. ul. Hestii 1 81-731 Sopot</t>
  </si>
  <si>
    <t>2023.075.PZP.263.10.2023.PBR</t>
  </si>
  <si>
    <t>Realizacja talonów zamawiającego w ramach posiłków profilaktycznych</t>
  </si>
  <si>
    <t>Carrefour Polska Sp. z o. o., ul. Targowa 72 03-734 Warszawa</t>
  </si>
  <si>
    <t>2023.076.RI.231.03.2023.1</t>
  </si>
  <si>
    <t>Usługa światłowodowa P3</t>
  </si>
  <si>
    <t>Matcom Marcin Sebastian Ziółek, ul. Stanisława Moniuszki 5, 12-100 Szczytno</t>
  </si>
  <si>
    <t>2023.078.RUR.5.23</t>
  </si>
  <si>
    <t>Przeglądy konserwacyjne windy</t>
  </si>
  <si>
    <t>Elektroinstal, ul. Martyniaka 22, 10-763 Olsztyn</t>
  </si>
  <si>
    <t>2023.079.RZM.026.23</t>
  </si>
  <si>
    <t>Sukcesywne dostawy wyrobów betonowych</t>
  </si>
  <si>
    <t>Przedsiębiorstwo Handlowo - Usługowe REKORD Miron Naspiński, ul. Toruńska 1A/22, 10-245 Olsztyn</t>
  </si>
  <si>
    <t>2023.080.PB.5.23</t>
  </si>
  <si>
    <t>Produkcja i emisja trzech plansz informacyjnych spółki</t>
  </si>
  <si>
    <t>2023.081.RIR.21.8</t>
  </si>
  <si>
    <t>ZAD I - Wymiana drzwi w budynku warsztatu RGŚ wraz z oklejeniem okien i wstawieniem wywietrzników - teren Miejskiej Oczyszczalni Ścieków Łyna w Olsztynie przy ul. Leśnej, ZAD II - wymiana okna w dyspozytorni spalarni osadów ściekowych na terenie Miejskiej Oczyszczalni Ścieków Łyna w Olsztynie przy ul. Leśnej</t>
  </si>
  <si>
    <t>"Grupa Żerański" Artur Żerański, Al. Sikorskiego 19 lok. U6, 10-088 Olsztyn</t>
  </si>
  <si>
    <t>2023.082.RTW.02.23</t>
  </si>
  <si>
    <t>Pomoc drogowa 24/7 w celu przestawiania pojazdów spółki lub obcych zaparkowanych w pobliżu podziemnych sieci wod-kan utrudniających lub uniemożliwiających wykonanie usunięcia awarii przez służby PWIK w Olsztynie</t>
  </si>
  <si>
    <t>PPHU Pomoc Drogowa Mieczysław Angielczyk, 10-833 Olsztyn, ul. Pszenna 38</t>
  </si>
  <si>
    <t>2023.086.PZP.263.5.I.2023.RGŚ</t>
  </si>
  <si>
    <t>ZADANIE I - TRANSPORT i ZAGOSPODAROWANIE USTABILIZOWANYCH, KOMUNALNYCH OSADÓW ŚCIEKOWYCH, (kod odpadu 19 08 05) z Oczyszczalni Ścieków ŁYNA w Olsztynie 2 000 Mg</t>
  </si>
  <si>
    <t>Ziemia Polska Sp. z o. o., ul. Gottlieba Daimlera 1, 02-460 Warszawa</t>
  </si>
  <si>
    <t>2023.087.PZP.263.5.II.2023.RGŚ</t>
  </si>
  <si>
    <t>ZADANIE II - TRANSPORT i ZAGOSPODAROWANIE USTABILIZOWANYCH, KOMUNALNYCH OSADÓW ŚCIEKOWYCH, (kod odpadu 19 08 05) z Oczyszczalni Ścieków ŁYNA w Olsztynie 7 000 Mg</t>
  </si>
  <si>
    <t xml:space="preserve">2023.088.RZM.027.23  </t>
  </si>
  <si>
    <t>Napęd elektryczny wieloobrotowy Auma</t>
  </si>
  <si>
    <t>Auma Polska Sp. z o.o.  ul. Komuny Paryskiej 1d, 41-219 Sosnowiec</t>
  </si>
  <si>
    <t>2023.089.RZM.028.23</t>
  </si>
  <si>
    <t>Automatyczna stacja pobierania próbek</t>
  </si>
  <si>
    <t>2023.093.PZP.263.11.II.2023.RZM</t>
  </si>
  <si>
    <t>Dostawa wodomierzy statycznych z zintegrowanym modułem radiowym wraz z licencją do oprogramowania oraz wodomierzy statycznych elektromagnetycznych lub ultradźwiekowych z bateryjnymi modułami GSM/GPRS - ZADANIE II</t>
  </si>
  <si>
    <t>Wodmiar VR Wiśniewscy Sp. jawna, Sp. komandytowa, ul. Lubelska 39, 10-408 Olsztyn</t>
  </si>
  <si>
    <t>2023.094.PZP.263.11.IV.2023.RZM</t>
  </si>
  <si>
    <t>Dostawa wodomierzy statycznych z zintegrowanym modułem radiowym wraz z licencją do oprogramowania oraz wodomierzy statycznych elektromagnetycznych lub ultradźwiekowych z bateryjnymi modułami GSM/GPRS - ZADANIE IV</t>
  </si>
  <si>
    <t xml:space="preserve">NetLand Sp. z o.o., ul. Trylińskiego 16, 10-683 Olsztyn </t>
  </si>
  <si>
    <t>2023.095.RSK.01.2023</t>
  </si>
  <si>
    <t>Usługa kalibracji, serwisu i naprawy detektorów gazów typu Nanosens DP-20 MiniKan, DP-30 Kan, DP-25 i wymiany sensorów w zależności od potrzeb detektora</t>
  </si>
  <si>
    <t>Nanosens Sp. z o. o. ul. Skórzewska 35 62-081 Wysogotowo</t>
  </si>
  <si>
    <t>2023.096.RUR.6.23</t>
  </si>
  <si>
    <t>Przegląd serwisowy i naprawy 31 bram segmentowych (124 przeglądy w trakcie trwania umowy) zamontowanych w obiektach Zamawiającego</t>
  </si>
  <si>
    <t>GWARANT Waldemar Ostrowski ul. Towarowa 9 lok. 16, 10-416 Olszty</t>
  </si>
  <si>
    <t>2023.099.VOŚ.261.3.2023</t>
  </si>
  <si>
    <t>Sporządzenie opinii technicznej w zakresie palności odpadu o kodzie 19 08 99</t>
  </si>
  <si>
    <t>EKSPERT PPOŻ Sp.z o.o., ul. Adama Mickiewicza 14B/1, 11-430 Korsze</t>
  </si>
  <si>
    <t>2023.100.RI.231.11.2023</t>
  </si>
  <si>
    <t xml:space="preserve">Wynajem czterech urządzeń wielofunkcyjnych </t>
  </si>
  <si>
    <t>Konica Minolta Business Solutions Polska Sp. z o. o. ul. Krakowiaków 44, 02-255 Warszawa</t>
  </si>
  <si>
    <t>2023.102.RZM.029.23</t>
  </si>
  <si>
    <t>Jednorazowa dostawa: folii PEHD- geomembrana</t>
  </si>
  <si>
    <t>Hydro – Centrum Roman Torończak
Ul. Łęczycka 15/1A53-632 Wrocław</t>
  </si>
  <si>
    <t>2023.103.RSK.02.2023</t>
  </si>
  <si>
    <t>Usługa kalibracji, serwisu i naprawy detektorów gazów typu Tetra 3, T4 Crofcon i wymiany sensorów w zależności od potrzeb detektora</t>
  </si>
  <si>
    <t>DPTChem Sp. z o. o. ul. Ludwinowska 17, 02-856 Warszawa</t>
  </si>
  <si>
    <t>2023.106.RZM.030.23</t>
  </si>
  <si>
    <t>Urządzenie do usuwania odorów</t>
  </si>
  <si>
    <t>Biuro Doradcze Base Jacek Kulig, ul. Zgrzebnioka 8a/5, 40-520 Katowice</t>
  </si>
  <si>
    <t>2023.107.RZM.031.23</t>
  </si>
  <si>
    <t>Sukcesywne dostawy kształtek ocynkowanych i głowic do zaworów</t>
  </si>
  <si>
    <t>2023.109.RZM.032.2023</t>
  </si>
  <si>
    <t>Odbiór odpadów pobudowlanych</t>
  </si>
  <si>
    <t>Koma Olsztyn Sp. z o.o., ul. Towarowa 20A,10-417 Olsztyn</t>
  </si>
  <si>
    <t>2023.111.PZP.263.15.II.2023.VJW</t>
  </si>
  <si>
    <t>ZADANIE II – certyfikowane materiały odniesienia i wzorce</t>
  </si>
  <si>
    <t>Tusnovics Instruments Sp. z o.o., ul. Bociania 4a/49a, 31-231 Kraków</t>
  </si>
  <si>
    <t>2023.112.PZP.263.15.III.XI.XIII.2023.VJW</t>
  </si>
  <si>
    <t>ZADANIE III – Odczynniki chemiczne, odważki analityczne i roztwory wzorcowe 
ZADANIE XI – Rękawiczki, środki do dezynfekcji
ZADANIE XIII — Wskaźniki sterylizacji, materiały pomocnicze do mikrobiologii</t>
  </si>
  <si>
    <t>Idalia Ludwikowscy Sp. jawna,  ul. Marii Fołtyn 10, 26-615 Radom</t>
  </si>
  <si>
    <t>2023.113.PZP.263.15.V.2023.VJW</t>
  </si>
  <si>
    <t>ZADANIE V — materiały filtracyjne</t>
  </si>
  <si>
    <t>ABCHEM AGNIESZKA BUSLER,  ul. Janowicza 19, 10-686 OLSZTYN</t>
  </si>
  <si>
    <t>2023.115.PZP.263.15.IX.2023.VJW</t>
  </si>
  <si>
    <t>ZADANIE IX — naczynia laboratoryjne - szkło i plastik - o nieokreślonej klasie dokładności</t>
  </si>
  <si>
    <t>Przedsiębiorstwo Techniczno-Handlowe CHEMLAND Mariusz Bartczak, 73-110 Stargard, ul. Usługowa nr 3</t>
  </si>
  <si>
    <t>2023.117.PZP.263.15.XII.2023.VJW</t>
  </si>
  <si>
    <t>ZADANIE XII — testy do identyfikacji drobnoustrojów</t>
  </si>
  <si>
    <t>bioMerieux Polska Sp. z o. o., 01-518 Warszawa, ul. Gen. Józefa Zajączka 9</t>
  </si>
  <si>
    <t>2023.118.PZP.263.17.I.II.III.IV.VII.2023.RZM</t>
  </si>
  <si>
    <t>Dostawa materiałów do naprawy i budowy sieci wodociągowych: ZADANIE I - dostawa nawiertek NWZ; ZADANIE II - dostawa hydrantów podziemnych z podwójnym zamknięciem; ZADANIE III - dostawa łączników do rur żeliwnych, stalowych i azbestocementowych w zakresie średnic od DN 80 do DN 300; ZADANIE IV - dostawa łączników do rur żeliwnych, stalowych i azbestocementów w zakresie średnic od 350 do DN 500; ZADANIE VII - dostawa opasek uniwersalnych do nawiercania rur żeliwnych i stalowych</t>
  </si>
  <si>
    <t>Armatura - Dobrowolski Sp. z o.o., ul. Towarowa 5, 10-416 Olsztyn</t>
  </si>
  <si>
    <t>2023.119.PZP.263.17.V.VI.2023.RZM</t>
  </si>
  <si>
    <t>Dostawa materiałów do naprawy i budowy sieci wodociągowych: ZADANIE V - dostawa zaworów kulowych; ZADANIA VI - dostawa zaworów gwintowanych żeliwnych ocynkowanych grzybkowych do zimnej wody</t>
  </si>
  <si>
    <t xml:space="preserve">CETEL SERWIS Sp. z o.o., ul. Komornicka 16, 62-052 Głuchowo </t>
  </si>
  <si>
    <t>2023.120.RGŚ.05.23</t>
  </si>
  <si>
    <t>Prowadzenie okresowych przeglądów serwisowanych agregatu kogeneracyjnego zainstalowanego na terenie Miejskiej Oczyszczalni Ścieków "Łyna" w Olsztyn</t>
  </si>
  <si>
    <t xml:space="preserve">ELTECO Sp. z o.o., ul. XX Pijarów 5, 31-466 Kraków </t>
  </si>
  <si>
    <t>2023.122.RZM.033.23</t>
  </si>
  <si>
    <t>Wodomierze ultradźwiękowe statyczne do pomiaru zimnej wody typu ULTRIMIS DN20 i DN40 z zintegrowanym modułem radiowym Wireless M-Bus</t>
  </si>
  <si>
    <t>2023.125.RGŚ.06.23</t>
  </si>
  <si>
    <t>Jednorazowa wymiana kompletu turbosprężarek wraz z wymianą niezbędnych materiałów eksploatacyjnych w agregacie kogeneracyjnym zainstalowanym na terenie Miejskiej Oczyszczalni Ścieków "Łyna" w Olsztynie</t>
  </si>
  <si>
    <t>2023.085.PZP.263.13.2023.RZM</t>
  </si>
  <si>
    <t>DOSTAWA ORYGINALNYCH CZĘŚCI ZAMIENNYCH DO ROZDRABNIAREK Channel Monster CDD3220-AD  o numerze seryjnym UK103008-1-1; UK 103008-1-2 produkcji JWC Environmental USA lub jego kooperantów</t>
  </si>
  <si>
    <t>Tech-Pomp Sp. z o. o. Aleja Sztandarów 1/3 04-423 Warszawa</t>
  </si>
  <si>
    <t>2023.090.PZP.263.14.I.2023.EPA</t>
  </si>
  <si>
    <t>Usługa ubezpieczenia na okres 24 miesięcy - ubezpieczenie mienia i odpowiedzialności cywilnej</t>
  </si>
  <si>
    <t>TUZ Towarzystwo Ubezpieczeń Wzajemnych, 02-672 Warszawa, ul. Domaniewska 41</t>
  </si>
  <si>
    <t>2023.091.PZP.263.14.II.2023.EPA</t>
  </si>
  <si>
    <t>Usługa ubezpieczenia na okres 24 miesięcy - ubezpieczenie elektrowni fotowoltaicznej</t>
  </si>
  <si>
    <t xml:space="preserve">Sopockie Towarzystwo Ubezpieczeń ERGO HESTIA S.A., 81-731 Sopot, ul. Hestii 1 </t>
  </si>
  <si>
    <t>10 796,12</t>
  </si>
  <si>
    <t>2023.092.PZP.263.11.I.III.2023.RZM</t>
  </si>
  <si>
    <t xml:space="preserve">Dostawa wodomierzy statycznych z zintegrowanym modułem radiowym wraz z licencją do oprogramowania oraz wodomierzy statycznych elektromagnetycznych lub ultradźwiekowych z bateryjnymi modułami GSM/GPRS - ZADANIE I i III </t>
  </si>
  <si>
    <t xml:space="preserve">DIEHL METERING Sp. z o.o., Bażanowice, ul. Cieszyńska 1A, 43-440 Goleszów </t>
  </si>
  <si>
    <t>2023.105.PZP.263.19.2023.RGŚ</t>
  </si>
  <si>
    <t>Transport i rolnicze zagospodarowanie ustabilizowanego, odwodnionego komunalnego osadu ściekowego z Oczyszczalni Ścieków ŁYNA w Olsztynie, ul. Leśna 9 ETAP JESIENNY</t>
  </si>
  <si>
    <t>Konsorcjum:
1. Lider:
Usługi Transportowe Adam Pszenny; Frygnowo 22; 14-107 Gierzwałd
2. Konsorcjant 1.:
Gospodarstwo Rolne Szkotowo Agnieszka Tołłoczko-Wróbel; Szkotowo 60; 13-124 Kozłowo
3. Konsorcjant 2: Gospodarstwo Rolne Maciej Piasecki, Kiersztanówko 3, 14-107 Gietrzwałd
4. Konsorcjant 3: Gospodarstwo Rolne Alicja Kowalska, Gąsiorowo 20, 13-214 Uzdowo</t>
  </si>
  <si>
    <t>2023.108.PZP.263.9.2023.RGŚ</t>
  </si>
  <si>
    <t>Transport i zagospodarowanie odpadów z obiektów PWiK w Olsztynie - skratki (19 08 01), zawartość piaskowników (19 08 02), odpady ze studzienek kanalizacyjnych (20 03 06)</t>
  </si>
  <si>
    <t>Lider konsorcjum:
Ostróda Recycling Edyta Jaskółowska, ul. Przemysłowa 8E, 14-100 Ostróda
Konsorcjant:
MASTA PLUS Stanisław Kortas jr, Świerkocin 20, 86-302 Świerkocin</t>
  </si>
  <si>
    <t>2023.110.PZP.263.15.I.2023.VJW</t>
  </si>
  <si>
    <t xml:space="preserve">ZADANIE I – odczynniki chemiczne firmy MERCK, pożywki mikrobiologiczne i inne materiały firmy MERCK </t>
  </si>
  <si>
    <t>Merck Life Science Sp. z. o. o.
ul. Szelągowska 30
61-626 Poznań</t>
  </si>
  <si>
    <t>2023.114.PZP.263.15.VI.2023.VJW</t>
  </si>
  <si>
    <t>ZADANIE VI — materiały odniesienia - mikrobiologia, podłoża, materiały pomocnicze</t>
  </si>
  <si>
    <t>ARGENTA SPÓŁKA Z OGRANICZONĄ ODPOWIEDZIALNOŚCIĄ, ul. Polska 114, 60-401 Poznań</t>
  </si>
  <si>
    <t>2023.116.PZP.263.15.X.2023.VJW</t>
  </si>
  <si>
    <t>ZADANIE X – sprzęt laboratoryjny</t>
  </si>
  <si>
    <t>Alchem Grupa Spółka z o.o, ul. Polna 21, 87-100 Toruń</t>
  </si>
  <si>
    <t>2023.124.PZP.263.22.2023.RZM</t>
  </si>
  <si>
    <t>Dostawa betonu towarowego</t>
  </si>
  <si>
    <t>ABRAM HALE Sp. z o.o., ul. Ks. Jagałły 1D, 10-371 Kieźliny</t>
  </si>
  <si>
    <t>2023.126.PZP.263.18.I.II.2023.RZM</t>
  </si>
  <si>
    <t>Dostawa włazów i wpustów kanalizacyjnych z podziałem na 2 zadania: ZADANIE I - dostawa włazów kanalizacyjnych niewentylowanych klasy D 400 z logo Zamawiającego; ZADANIE II - dostawa wpustów ulicznych klasy D 400</t>
  </si>
  <si>
    <t>NEPTUN Sp. z o.o., ul. Metalurgiczna 1C, 20-234 Lublin</t>
  </si>
  <si>
    <t>2023.128.PZP.263.23.I.2023.VJW</t>
  </si>
  <si>
    <t>ZADANIE I — drobny sprzęt laboratoryjny – firmy Sartorius</t>
  </si>
  <si>
    <t>Sartorius Poland Sp. z o.o. ul. ul. Wrzesińska 70, 62-025 Kostrzyn</t>
  </si>
  <si>
    <t xml:space="preserve">230 464, 62 </t>
  </si>
  <si>
    <t>2023.129.PZP.263.23.II.2023.VJW</t>
  </si>
  <si>
    <t>ZADANIE II: wyroby firmy Brand - drobny sprzęt laboratoryjny</t>
  </si>
  <si>
    <t>Th. Geyer Polska Sp. z o.o. 
Ul. Czeska 22a, 03-902 Warszawa</t>
  </si>
  <si>
    <t>2023.130.PZP.263.23.III.2023.VJW</t>
  </si>
  <si>
    <t>ZADANIE III: szybkie testy i materiały mikrobiologiczne IDEXX Laboratories</t>
  </si>
  <si>
    <t>PPH ESKULAP Mirosław Furyk, Jerzy Matłosz S.J, ul. Elsnera 6, 44 – 105 Gliwice</t>
  </si>
  <si>
    <t>2023.131.RZM.034.2023</t>
  </si>
  <si>
    <t>Kostka i obrzeża chodnikowe</t>
  </si>
  <si>
    <t>P.H.U. BAZA Kaczmarczyk, ul. Lipowa 30, 11-010  Łęgajny</t>
  </si>
  <si>
    <t>2023.132.RZM.035.23</t>
  </si>
  <si>
    <t>Hurtownia Elektryk Wojciechowscy Sp. z o. o.Sp.k. ul. Suwalska 91 19 – 300 Ełk, Oddział w Olsztynie ul. Lubelska 45A 10 – 410 Olsztyn</t>
  </si>
  <si>
    <t>2023.134.RZM.036.23</t>
  </si>
  <si>
    <t>Sukcesywne dostawy chemii i płynów warsztatowych</t>
  </si>
  <si>
    <t>Olpol Wawrzyn Sp. z o. o. ul. Piłsudskiego 64 10-450 Olsztyn</t>
  </si>
  <si>
    <t>2023.135.PZP.263.24.I.II.V.2023.RZM</t>
  </si>
  <si>
    <t>DOSTAWA MATERIAŁÓW do NAPRAWY i BUDOWY SIECI WODOCIĄGOWYCH z podziałem na 6 zadań: ZADANIU I – dostawa łączników do rur PCV/PE od DN 90 do DN 400, ZADANIU II – dostawa nasuwek dwudzielnych UU od DN 20 do DN 50 oraz ZADANIU V  - dostawa skrzynek do zasuw i hydrantów</t>
  </si>
  <si>
    <t>ARMATURA – DOBROWOLSKI Sp. z o.o., ul. Towarowa 5, 10-416 Olsztyn</t>
  </si>
  <si>
    <t>2023.136.PZP.263.21.II.2023.RIR</t>
  </si>
  <si>
    <t>Dostosowanie obiektów zakładu gospodarki ściekowej do wymogów przeciwpożarowych: ZADANIE II - Modernizacja instalacji odgromowej ZKF</t>
  </si>
  <si>
    <t>ELEKTROPOMIAR Mariusz Labuda, ul. Spacerowa 53, 83-00 Pruszcz Gdański</t>
  </si>
  <si>
    <t>roboty budowlane</t>
  </si>
  <si>
    <t>2023.137.RI.231.13.2023.2</t>
  </si>
  <si>
    <t>Wsparcie techniczne i usługi serwisowe i konsultacyjne związane z eksploatacją oprogramowania AVEVA</t>
  </si>
  <si>
    <t>Astor Sp. z o. o. ul. Smoleńska 29, 31-112 Kraków</t>
  </si>
  <si>
    <t>2023.138.RGŚ.07.2023</t>
  </si>
  <si>
    <t xml:space="preserve">Jednorazowa naprawa agregatu kogeneracyjnego zainstalowanego na terenie Miejskiej Oczyszczalni Ścieków "Łyna" w Olsztynie </t>
  </si>
  <si>
    <t>ENERVIGO Sp. z o.o., ul. Inwestorów 23, 39-300 Mielec</t>
  </si>
  <si>
    <t>2023.141.RGŚ.08.2023</t>
  </si>
  <si>
    <t>Załadunek komunalnych osadów ściekowych [19 08 05] z kwater naturalnego przystosowania osadu na terenie Oczyszczalni Ścieków ŁYNA</t>
  </si>
  <si>
    <t>2023.142.RGŚ.09.2023</t>
  </si>
  <si>
    <t>Przewóz osadów ściekowych [19 08 05] spod pras na terenie Oczyszczalni Ścieków ŁYNA</t>
  </si>
  <si>
    <t>REMONDIS WARMIA-MAZURY Sp. z o.o., ul. Paryzantów 3, 10-522 Olsztyn</t>
  </si>
  <si>
    <t>2023.143.RZM.037.23</t>
  </si>
  <si>
    <t xml:space="preserve">Sukcesywne dostawy obuwia roboczego i gumowego </t>
  </si>
  <si>
    <t>SUPREX Sp. z o.o. Artykuły BHP i P.Poż, ul. Kołobrzeska 38, 10-434 Olsztyn</t>
  </si>
  <si>
    <t>2023.146.PZP.263.26.2023.RGŚ</t>
  </si>
  <si>
    <t>2023.149.RZM.040.23</t>
  </si>
  <si>
    <t>Jednorazowa dostawa dejonizatora Polwater</t>
  </si>
  <si>
    <t>Labopol, Polwatr, ul. Zawiła 55B, 30-390 Kraków</t>
  </si>
  <si>
    <t>2023.150.RTW.03.2023</t>
  </si>
  <si>
    <t>Ewidencja czasu pracy kierowców</t>
  </si>
  <si>
    <t>PHU Bezpieczna droga, Wyszyńskiego 15/17, 10-457 Olsztyn</t>
  </si>
  <si>
    <t>2023.152.RI.231.23.2023</t>
  </si>
  <si>
    <t>Udostępnienie oprogramowania apiweb</t>
  </si>
  <si>
    <t>2023.153.PZP.263.32.2023.RGŚ</t>
  </si>
  <si>
    <t>Czyszczenie obiektów technologicznych oczyszczalni i przepompowni ścieków na terenie m. Olsztyna</t>
  </si>
  <si>
    <t>Ran-Dickmar Sp. z o.o., ul. Sienkiewicza 145, 39-400 Tarnobrzeg</t>
  </si>
  <si>
    <t>2023.154.RZM.041.23</t>
  </si>
  <si>
    <t xml:space="preserve">Jednorazowa dostawa automatu myjąco – dezynfekującego Miele wraz  z dejonizatorem Polwater </t>
  </si>
  <si>
    <t>Labopol, Polwater, ul. Zawiła 55B,30-390 Kraków</t>
  </si>
  <si>
    <t>88.174,44</t>
  </si>
  <si>
    <t>2023.155.RZM.042.23</t>
  </si>
  <si>
    <t>Agregat hydrauliczny Stanley HP210BA w zestawie z wężami i pompą hydrauliczną TP08</t>
  </si>
  <si>
    <t>Bibus Menos Sp. z o.o., ul. Spadochroniarzy 18, 80-298 Gdańsk</t>
  </si>
  <si>
    <t>2023.156.RGŚ.11.23</t>
  </si>
  <si>
    <t>Serwis i usuwanie awarii kotłowni na Oczyszczalni Ścieków "Łyna" w Olsztynie</t>
  </si>
  <si>
    <t>CT-USŁUGI DOPPKE JAN, Żarnowiec 111, 84-110 Krokowa</t>
  </si>
  <si>
    <t>2023.157.RZM.043.23</t>
  </si>
  <si>
    <t>Rozdrabniarka Muffin Monster</t>
  </si>
  <si>
    <t>2023.158.PZP.263.16.2023.RGŚ</t>
  </si>
  <si>
    <t>Dostawa polielektrolitu do wspomagania procesu odwadniania osadu przefermentowanego</t>
  </si>
  <si>
    <t>Allied Solutions Poland Sp. z o. o. ul. Łyżwiarska 1/11, 02-505 Warszawa</t>
  </si>
  <si>
    <t>2023.160.PP.03</t>
  </si>
  <si>
    <t>Szkolenia BHP</t>
  </si>
  <si>
    <t>Warmińsko–Mazurski Zakład
Doskonalenia Zawodowego w Olsztynie ul. Mickiewicza 5 10-548 Olsztyn</t>
  </si>
  <si>
    <t>2023.161.PZP.263.40.I.II.III.2023.RZM</t>
  </si>
  <si>
    <t>DOSTAWA MATERIAŁÓW do NAPRAWY i BUDOWY SIECI WODOCIĄGOWYCH z podziałem 
na 3 zadania: ZADANIE I – dostawa nasuwek trójdzielnych UUU od DN 65 do DN 300; ZADANIE II – dostawa nasuwek trójdzielnych UUU od DN 350 do DN 600; ZADANIE III –  dostawa nasad kołnierzowych od DN 150 do DN 500</t>
  </si>
  <si>
    <t>IGE Sp. z. o.o., ul. Sienkiewicza 2, 58-250 Pieszyce</t>
  </si>
  <si>
    <t>2023.162.RZM.044.23</t>
  </si>
  <si>
    <t>Jednorazowa dostawa separatorów i osadników betonowych  producenta ACO Sp. z o. o.</t>
  </si>
  <si>
    <t>2023.166.RIR.073.1.2023</t>
  </si>
  <si>
    <t>Opracowanie wniosku o dofinansowanie wraz z wymaganymi załącznikami dla projektu:" Poprawa systemu zaopatrzenia w wodę do spożycia na obszarze działania PWiK Sp. z o.o. w Olsztynie" w ramach naboru FENX.02.05.-IW.01-001/23</t>
  </si>
  <si>
    <t>LECH CONSULTING Sp. z o.o., ul. Podmurna 65/1, 87-100 Toruń</t>
  </si>
  <si>
    <t>2023.167.PP.04</t>
  </si>
  <si>
    <t>Szkolenie pracowników z obrony cywilnej</t>
  </si>
  <si>
    <t>2023.170.RIR.073.2.2023</t>
  </si>
  <si>
    <t>Opracowanie wniosku o dofnansowanie wraz z wymaganymi załącznikami dla projektu pn.: "Zwiększenie dostępności usług publicznych oraz bezpieczeństwa świadczenia e-usług w PWiK Sp. z o.o. w Olsztynie"</t>
  </si>
  <si>
    <t>Stowarzyszenie SWI, ul. Mokotowska 1, piętro 8-9, 00-640 Warszawa</t>
  </si>
  <si>
    <t>2023.171.RIR.21.17.2023</t>
  </si>
  <si>
    <t>Dokumentacja projektowa: Budowa kogeneracyjnego agregatu prądotwórczego  zasilanego biogazem</t>
  </si>
  <si>
    <t>Biuro Projektów Budownictwa Komunalnego  we Wrocławiu Sp. z o.o., ul.Opolska 11-19, lok. 1, 52-010 Wrocław</t>
  </si>
  <si>
    <t xml:space="preserve">2023.173.RGŚ.10.2023 </t>
  </si>
  <si>
    <t>Serwis okresowy stacji zmiękczającej na terenie Miejskiej Oczyszczalni Ścieków „Łyna" w Olsztynie</t>
  </si>
  <si>
    <t>AQUA POLAND Sp. z o.o. Suchatówka 8, 88-140 Gniewkowo</t>
  </si>
  <si>
    <t>2023.174.PZP.263.33.2023.RIR</t>
  </si>
  <si>
    <t>ELEKTRYKOS Zakład Usługowo-Handlowy Ejma Andrzej, Brąswałd 2G, 11-001 Dywity</t>
  </si>
  <si>
    <t xml:space="preserve">Budowa systemu awaryjnego zasilania energetycznego SUW KAROLIN w Olsztynie przy ul. Wiosennej 1A  </t>
  </si>
  <si>
    <t>2023.176.PZK.01.2023</t>
  </si>
  <si>
    <t>Ochrona osób i mienia na terenie bazy i obiektów PWiK</t>
  </si>
  <si>
    <t>EFEKT WAR-MA Sp. z o.o., ul. Teresa Szewczenki 7, 10-274 Olsztyn, ATUT Krzysztof Lenkiwicz, ul. Kajki 10/12a, 10-547 Olsztyn, ATUT Agencja Osób i Mienia Sp. z o.o., ul. Kajki 10/12a, 10-547 Olsztyn</t>
  </si>
  <si>
    <t>2023.179.RZM.045.23</t>
  </si>
  <si>
    <t>Dostawa materiałów spawalniczych</t>
  </si>
  <si>
    <t>2023.181.RZM.046.23</t>
  </si>
  <si>
    <t>Części do kontrolera MC01</t>
  </si>
  <si>
    <t>Astor Sp. z o. o. ul. Smoleńsk 29, 31-112 Kraków</t>
  </si>
  <si>
    <t>2023.181.PP.04</t>
  </si>
  <si>
    <t>Dostawa prasy</t>
  </si>
  <si>
    <t>GARMOND PRESS S.A. 31-034 Kraków, ul. Lubicz 3, Oddział w Gdańsku, 80-724 Gdańsk, ul. Elbląska 54</t>
  </si>
  <si>
    <t>2023.182.PZP.263.41.2023.RGŚ</t>
  </si>
  <si>
    <t>Kompleksowe czyszczenie zbiornika Otwartego Basenu Fermentacji nr 1 (OBF- 1) zlokalizowanego na terenie Oczyszczalni Ścieków „Łyna”, ul. Leśna 9 Olsztyn</t>
  </si>
  <si>
    <t>2023.183.RI.231.25.2023</t>
  </si>
  <si>
    <t xml:space="preserve">Wynajem drukarki Konica Minolta </t>
  </si>
  <si>
    <t>2023.184.RZM.047.23</t>
  </si>
  <si>
    <t xml:space="preserve">Dostawa uszczelek typu G-S-W do połączeń kołnierzowych wodociągowych </t>
  </si>
  <si>
    <t>Armatura-Dobrowolski Sp. z o.o., ul. Towarowa 5, 10-416 Olsztyn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</si>
</sst>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yyyy\-mm\-dd;@"/>
  </numFmts>
  <fonts count="5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color rgb="FF00000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9">
    <xf numFmtId="0" fontId="0" fillId="0" borderId="0" xfId="0"/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2" fontId="0" fillId="0" borderId="2" xfId="0" applyNumberForma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164" fontId="0" fillId="0" borderId="2" xfId="0" applyNumberFormat="1" applyBorder="1" applyAlignment="1">
      <alignment horizontal="right" vertical="center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164" fontId="0" fillId="2" borderId="2" xfId="0" applyNumberFormat="1" applyFill="1" applyBorder="1" applyAlignment="1">
      <alignment horizontal="center" vertical="center" wrapText="1"/>
    </xf>
    <xf numFmtId="2" fontId="0" fillId="2" borderId="2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left" wrapText="1"/>
    </xf>
    <xf numFmtId="0" fontId="0" fillId="3" borderId="2" xfId="0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164" fontId="0" fillId="0" borderId="2" xfId="0" applyNumberFormat="1" applyBorder="1" applyAlignment="1">
      <alignment horizontal="center" vertical="center"/>
    </xf>
    <xf numFmtId="0" fontId="0" fillId="3" borderId="2" xfId="0" applyFill="1" applyBorder="1" applyAlignment="1">
      <alignment horizontal="left" vertical="center" wrapText="1"/>
    </xf>
    <xf numFmtId="164" fontId="0" fillId="3" borderId="2" xfId="0" applyNumberForma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0" fontId="0" fillId="3" borderId="2" xfId="0" applyFill="1" applyBorder="1" applyAlignment="1">
      <alignment vertical="center" wrapText="1"/>
    </xf>
    <xf numFmtId="0" fontId="0" fillId="3" borderId="2" xfId="0" applyFill="1" applyBorder="1" applyAlignment="1">
      <alignment horizontal="left" wrapText="1"/>
    </xf>
    <xf numFmtId="0" fontId="0" fillId="3" borderId="2" xfId="0" applyFill="1" applyBorder="1" applyAlignment="1">
      <alignment wrapText="1"/>
    </xf>
    <xf numFmtId="0" fontId="1" fillId="0" borderId="2" xfId="0" applyFont="1" applyBorder="1" applyAlignment="1">
      <alignment horizontal="left" wrapText="1"/>
    </xf>
    <xf numFmtId="0" fontId="0" fillId="3" borderId="2" xfId="0" applyFill="1" applyBorder="1" applyAlignment="1">
      <alignment horizontal="left" vertical="center"/>
    </xf>
    <xf numFmtId="14" fontId="0" fillId="0" borderId="1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14" fontId="2" fillId="3" borderId="2" xfId="0" applyNumberFormat="1" applyFont="1" applyFill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14" fontId="0" fillId="3" borderId="2" xfId="0" applyNumberFormat="1" applyFill="1" applyBorder="1" applyAlignment="1">
      <alignment horizontal="center" vertical="center" wrapText="1"/>
    </xf>
    <xf numFmtId="165" fontId="0" fillId="0" borderId="0" xfId="0" applyNumberFormat="1" applyAlignment="1">
      <alignment horizontal="center" vertical="center"/>
    </xf>
    <xf numFmtId="14" fontId="0" fillId="3" borderId="1" xfId="0" applyNumberForma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165" fontId="0" fillId="0" borderId="2" xfId="0" applyNumberFormat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7" fontId="0" fillId="3" borderId="2" xfId="0" applyNumberFormat="1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0" fillId="3" borderId="2" xfId="0" applyFill="1" applyBorder="1" applyAlignment="1">
      <alignment horizontal="center" wrapText="1"/>
    </xf>
    <xf numFmtId="0" fontId="0" fillId="0" borderId="2" xfId="0" applyBorder="1"/>
    <xf numFmtId="0" fontId="0" fillId="3" borderId="0" xfId="0" applyFill="1" applyAlignment="1">
      <alignment horizontal="left"/>
    </xf>
    <xf numFmtId="14" fontId="0" fillId="0" borderId="2" xfId="0" applyNumberFormat="1" applyBorder="1" applyAlignment="1">
      <alignment horizontal="center"/>
    </xf>
    <xf numFmtId="164" fontId="0" fillId="0" borderId="3" xfId="0" applyNumberForma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0" fillId="3" borderId="2" xfId="0" applyNumberForma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1" fillId="0" borderId="2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14" fontId="0" fillId="3" borderId="3" xfId="0" applyNumberFormat="1" applyFill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0" fontId="0" fillId="0" borderId="0" xfId="0" applyAlignment="1">
      <alignment vertical="center" wrapText="1"/>
    </xf>
    <xf numFmtId="0" fontId="0" fillId="0" borderId="3" xfId="0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0" fillId="3" borderId="3" xfId="0" applyFill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0" fillId="0" borderId="2" xfId="0" applyBorder="1" applyAlignment="1">
      <alignment horizontal="center" wrapText="1"/>
    </xf>
    <xf numFmtId="164" fontId="0" fillId="0" borderId="0" xfId="0" applyNumberFormat="1" applyAlignment="1">
      <alignment horizontal="center" vertical="center"/>
    </xf>
    <xf numFmtId="0" fontId="2" fillId="0" borderId="2" xfId="0" applyFont="1" applyBorder="1" applyAlignment="1">
      <alignment horizontal="left"/>
    </xf>
    <xf numFmtId="0" fontId="0" fillId="0" borderId="2" xfId="0" applyBorder="1" applyAlignment="1">
      <alignment horizontal="justify" vertical="center"/>
    </xf>
    <xf numFmtId="0" fontId="0" fillId="0" borderId="0" xfId="0" applyAlignment="1">
      <alignment horizontal="justify" vertical="center"/>
    </xf>
    <xf numFmtId="17" fontId="0" fillId="0" borderId="2" xfId="0" applyNumberFormat="1" applyBorder="1" applyAlignment="1">
      <alignment horizontal="left" vertical="center"/>
    </xf>
    <xf numFmtId="0" fontId="0" fillId="0" borderId="0" xfId="0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26"/>
  <sheetViews>
    <sheetView tabSelected="1" workbookViewId="0">
      <pane ySplit="1" topLeftCell="A116" activePane="bottomLeft" state="frozen"/>
      <selection pane="bottomLeft" activeCell="C120" sqref="C120"/>
    </sheetView>
  </sheetViews>
  <sheetFormatPr defaultRowHeight="14.4" x14ac:dyDescent="0.3"/>
  <cols>
    <col min="1" max="1" width="9.109375" style="6"/>
    <col min="2" max="2" width="15" customWidth="1"/>
    <col min="3" max="3" width="30.109375" style="6" bestFit="1" customWidth="1"/>
    <col min="4" max="4" width="16.109375" customWidth="1"/>
    <col min="5" max="5" width="42.88671875" style="8" customWidth="1"/>
    <col min="6" max="6" width="32.44140625" customWidth="1"/>
    <col min="7" max="7" width="16.33203125" customWidth="1"/>
    <col min="8" max="8" width="19.44140625" customWidth="1"/>
  </cols>
  <sheetData>
    <row r="1" spans="1:8" ht="43.2" x14ac:dyDescent="0.3">
      <c r="A1" s="10" t="s">
        <v>7</v>
      </c>
      <c r="B1" s="11" t="s">
        <v>0</v>
      </c>
      <c r="C1" s="11" t="s">
        <v>1</v>
      </c>
      <c r="D1" s="11" t="s">
        <v>2</v>
      </c>
      <c r="E1" s="11" t="s">
        <v>3</v>
      </c>
      <c r="F1" s="11" t="s">
        <v>4</v>
      </c>
      <c r="G1" s="12" t="s">
        <v>5</v>
      </c>
      <c r="H1" s="13" t="s">
        <v>6</v>
      </c>
    </row>
    <row r="2" spans="1:8" ht="43.2" x14ac:dyDescent="0.3">
      <c r="A2" s="10">
        <v>1</v>
      </c>
      <c r="B2" s="29">
        <v>44928</v>
      </c>
      <c r="C2" s="19" t="s">
        <v>16</v>
      </c>
      <c r="D2" s="33">
        <v>45291</v>
      </c>
      <c r="E2" s="15" t="s">
        <v>11</v>
      </c>
      <c r="F2" s="15" t="s">
        <v>10</v>
      </c>
      <c r="G2" s="22">
        <v>16000</v>
      </c>
      <c r="H2" s="4" t="s">
        <v>9</v>
      </c>
    </row>
    <row r="3" spans="1:8" ht="28.8" x14ac:dyDescent="0.3">
      <c r="A3" s="10">
        <v>2</v>
      </c>
      <c r="B3" s="2">
        <v>44935</v>
      </c>
      <c r="C3" s="19" t="s">
        <v>13</v>
      </c>
      <c r="D3" s="2">
        <v>45299</v>
      </c>
      <c r="E3" s="15" t="s">
        <v>14</v>
      </c>
      <c r="F3" s="15" t="s">
        <v>15</v>
      </c>
      <c r="G3" s="20">
        <f>12988.85*1.23</f>
        <v>15976.2855</v>
      </c>
      <c r="H3" s="3" t="s">
        <v>8</v>
      </c>
    </row>
    <row r="4" spans="1:8" ht="28.8" x14ac:dyDescent="0.3">
      <c r="A4" s="10">
        <v>3</v>
      </c>
      <c r="B4" s="33">
        <v>44945</v>
      </c>
      <c r="C4" s="19" t="s">
        <v>22</v>
      </c>
      <c r="D4" s="33">
        <v>44967</v>
      </c>
      <c r="E4" s="15" t="s">
        <v>23</v>
      </c>
      <c r="F4" s="15" t="s">
        <v>24</v>
      </c>
      <c r="G4" s="20">
        <v>14760</v>
      </c>
      <c r="H4" s="4" t="s">
        <v>9</v>
      </c>
    </row>
    <row r="5" spans="1:8" ht="43.2" x14ac:dyDescent="0.3">
      <c r="A5" s="10">
        <v>4</v>
      </c>
      <c r="B5" s="33">
        <v>44953</v>
      </c>
      <c r="C5" s="19" t="s">
        <v>17</v>
      </c>
      <c r="D5" s="33">
        <v>45317</v>
      </c>
      <c r="E5" s="15" t="s">
        <v>18</v>
      </c>
      <c r="F5" s="15" t="s">
        <v>19</v>
      </c>
      <c r="G5" s="20">
        <v>5904</v>
      </c>
      <c r="H5" s="4" t="s">
        <v>9</v>
      </c>
    </row>
    <row r="6" spans="1:8" ht="28.8" x14ac:dyDescent="0.3">
      <c r="A6" s="10">
        <v>5</v>
      </c>
      <c r="B6" s="33">
        <v>44957</v>
      </c>
      <c r="C6" s="19" t="s">
        <v>20</v>
      </c>
      <c r="D6" s="33">
        <v>45013</v>
      </c>
      <c r="E6" s="15" t="s">
        <v>21</v>
      </c>
      <c r="F6" s="31" t="s">
        <v>12</v>
      </c>
      <c r="G6" s="20">
        <f>39425*1.23</f>
        <v>48492.75</v>
      </c>
      <c r="H6" s="4" t="s">
        <v>8</v>
      </c>
    </row>
    <row r="7" spans="1:8" ht="43.2" x14ac:dyDescent="0.3">
      <c r="A7" s="10">
        <v>6</v>
      </c>
      <c r="B7" s="33">
        <v>44958</v>
      </c>
      <c r="C7" s="19" t="s">
        <v>25</v>
      </c>
      <c r="D7" s="33">
        <v>45047</v>
      </c>
      <c r="E7" s="15" t="s">
        <v>26</v>
      </c>
      <c r="F7" s="15" t="s">
        <v>27</v>
      </c>
      <c r="G7" s="20">
        <v>27601.200000000001</v>
      </c>
      <c r="H7" s="4" t="s">
        <v>9</v>
      </c>
    </row>
    <row r="8" spans="1:8" ht="28.8" x14ac:dyDescent="0.3">
      <c r="A8" s="10">
        <v>7</v>
      </c>
      <c r="B8" s="33">
        <v>44967</v>
      </c>
      <c r="C8" s="19" t="s">
        <v>31</v>
      </c>
      <c r="D8" s="33">
        <v>45291</v>
      </c>
      <c r="E8" s="15" t="s">
        <v>32</v>
      </c>
      <c r="F8" s="15" t="s">
        <v>33</v>
      </c>
      <c r="G8" s="20">
        <v>12000</v>
      </c>
      <c r="H8" s="4" t="s">
        <v>9</v>
      </c>
    </row>
    <row r="9" spans="1:8" ht="43.2" x14ac:dyDescent="0.3">
      <c r="A9" s="10">
        <v>8</v>
      </c>
      <c r="B9" s="30">
        <v>44972</v>
      </c>
      <c r="C9" s="28" t="s">
        <v>28</v>
      </c>
      <c r="D9" s="2">
        <v>45083</v>
      </c>
      <c r="E9" s="24" t="s">
        <v>29</v>
      </c>
      <c r="F9" s="24" t="s">
        <v>30</v>
      </c>
      <c r="G9" s="22">
        <v>194982.56</v>
      </c>
      <c r="H9" s="4" t="s">
        <v>8</v>
      </c>
    </row>
    <row r="10" spans="1:8" ht="28.8" x14ac:dyDescent="0.3">
      <c r="A10" s="10">
        <v>9</v>
      </c>
      <c r="B10" s="33">
        <v>44974</v>
      </c>
      <c r="C10" s="19" t="s">
        <v>58</v>
      </c>
      <c r="D10" s="2">
        <v>45029</v>
      </c>
      <c r="E10" s="15" t="s">
        <v>59</v>
      </c>
      <c r="F10" s="15" t="s">
        <v>60</v>
      </c>
      <c r="G10" s="20">
        <v>18448.77</v>
      </c>
      <c r="H10" s="4" t="s">
        <v>8</v>
      </c>
    </row>
    <row r="11" spans="1:8" ht="28.8" x14ac:dyDescent="0.3">
      <c r="A11" s="10">
        <v>10</v>
      </c>
      <c r="B11" s="33">
        <v>44979</v>
      </c>
      <c r="C11" s="19" t="s">
        <v>34</v>
      </c>
      <c r="D11" s="2">
        <v>45090</v>
      </c>
      <c r="E11" s="15" t="s">
        <v>35</v>
      </c>
      <c r="F11" s="15" t="s">
        <v>36</v>
      </c>
      <c r="G11" s="20">
        <f>32820*1.23</f>
        <v>40368.6</v>
      </c>
      <c r="H11" s="4" t="s">
        <v>8</v>
      </c>
    </row>
    <row r="12" spans="1:8" ht="28.8" x14ac:dyDescent="0.3">
      <c r="A12" s="10">
        <v>11</v>
      </c>
      <c r="B12" s="30">
        <v>44979</v>
      </c>
      <c r="C12" s="19" t="s">
        <v>43</v>
      </c>
      <c r="D12" s="2">
        <v>45709</v>
      </c>
      <c r="E12" s="24" t="s">
        <v>44</v>
      </c>
      <c r="F12" s="24" t="s">
        <v>45</v>
      </c>
      <c r="G12" s="22">
        <v>347999.99</v>
      </c>
      <c r="H12" s="4" t="s">
        <v>8</v>
      </c>
    </row>
    <row r="13" spans="1:8" ht="28.8" x14ac:dyDescent="0.3">
      <c r="A13" s="10">
        <v>12</v>
      </c>
      <c r="B13" s="33">
        <v>44981</v>
      </c>
      <c r="C13" s="37" t="s">
        <v>55</v>
      </c>
      <c r="D13" s="2">
        <v>45346</v>
      </c>
      <c r="E13" s="15" t="s">
        <v>56</v>
      </c>
      <c r="F13" s="15" t="s">
        <v>57</v>
      </c>
      <c r="G13" s="20">
        <v>27201.45</v>
      </c>
      <c r="H13" s="4" t="s">
        <v>9</v>
      </c>
    </row>
    <row r="14" spans="1:8" ht="43.2" x14ac:dyDescent="0.3">
      <c r="A14" s="10">
        <v>13</v>
      </c>
      <c r="B14" s="33">
        <v>44984</v>
      </c>
      <c r="C14" s="19" t="s">
        <v>40</v>
      </c>
      <c r="D14" s="2">
        <v>45350</v>
      </c>
      <c r="E14" s="15" t="s">
        <v>41</v>
      </c>
      <c r="F14" s="15" t="s">
        <v>42</v>
      </c>
      <c r="G14" s="20">
        <v>6243.48</v>
      </c>
      <c r="H14" s="4" t="s">
        <v>9</v>
      </c>
    </row>
    <row r="15" spans="1:8" ht="28.8" x14ac:dyDescent="0.3">
      <c r="A15" s="10">
        <v>14</v>
      </c>
      <c r="B15" s="33">
        <v>44984</v>
      </c>
      <c r="C15" s="19" t="s">
        <v>46</v>
      </c>
      <c r="D15" s="33">
        <v>45348</v>
      </c>
      <c r="E15" s="15" t="s">
        <v>47</v>
      </c>
      <c r="F15" s="15" t="s">
        <v>48</v>
      </c>
      <c r="G15" s="20">
        <v>93277.05</v>
      </c>
      <c r="H15" s="4" t="s">
        <v>8</v>
      </c>
    </row>
    <row r="16" spans="1:8" ht="28.8" x14ac:dyDescent="0.3">
      <c r="A16" s="10">
        <v>15</v>
      </c>
      <c r="B16" s="33">
        <v>44984</v>
      </c>
      <c r="C16" s="19" t="s">
        <v>52</v>
      </c>
      <c r="D16" s="33">
        <v>44997</v>
      </c>
      <c r="E16" s="15" t="s">
        <v>53</v>
      </c>
      <c r="F16" s="15" t="s">
        <v>54</v>
      </c>
      <c r="G16" s="20">
        <v>13165.92</v>
      </c>
      <c r="H16" s="4" t="s">
        <v>8</v>
      </c>
    </row>
    <row r="17" spans="1:8" ht="28.8" x14ac:dyDescent="0.3">
      <c r="A17" s="10">
        <v>16</v>
      </c>
      <c r="B17" s="33">
        <v>44986</v>
      </c>
      <c r="C17" s="19" t="s">
        <v>49</v>
      </c>
      <c r="D17" s="2">
        <v>45350</v>
      </c>
      <c r="E17" s="15" t="s">
        <v>50</v>
      </c>
      <c r="F17" s="15" t="s">
        <v>51</v>
      </c>
      <c r="G17" s="20">
        <v>9956.85</v>
      </c>
      <c r="H17" s="4" t="s">
        <v>9</v>
      </c>
    </row>
    <row r="18" spans="1:8" ht="43.2" x14ac:dyDescent="0.3">
      <c r="A18" s="10">
        <v>17</v>
      </c>
      <c r="B18" s="33">
        <v>44986</v>
      </c>
      <c r="C18" s="19" t="s">
        <v>61</v>
      </c>
      <c r="D18" s="2">
        <v>45535</v>
      </c>
      <c r="E18" s="15" t="s">
        <v>62</v>
      </c>
      <c r="F18" s="15" t="s">
        <v>63</v>
      </c>
      <c r="G18" s="20">
        <v>31973.73</v>
      </c>
      <c r="H18" s="4" t="s">
        <v>8</v>
      </c>
    </row>
    <row r="19" spans="1:8" ht="28.8" x14ac:dyDescent="0.3">
      <c r="A19" s="10">
        <v>18</v>
      </c>
      <c r="B19" s="33">
        <v>44986</v>
      </c>
      <c r="C19" s="19" t="s">
        <v>64</v>
      </c>
      <c r="D19" s="33">
        <v>45350</v>
      </c>
      <c r="E19" s="15" t="s">
        <v>65</v>
      </c>
      <c r="F19" s="15" t="s">
        <v>66</v>
      </c>
      <c r="G19" s="20">
        <v>19188</v>
      </c>
      <c r="H19" s="4" t="s">
        <v>9</v>
      </c>
    </row>
    <row r="20" spans="1:8" ht="72" x14ac:dyDescent="0.3">
      <c r="A20" s="10">
        <v>19</v>
      </c>
      <c r="B20" s="33">
        <v>44991</v>
      </c>
      <c r="C20" s="19" t="s">
        <v>37</v>
      </c>
      <c r="D20" s="2">
        <v>45356</v>
      </c>
      <c r="E20" s="15" t="s">
        <v>38</v>
      </c>
      <c r="F20" s="15" t="s">
        <v>39</v>
      </c>
      <c r="G20" s="20">
        <v>375840</v>
      </c>
      <c r="H20" s="4" t="s">
        <v>9</v>
      </c>
    </row>
    <row r="21" spans="1:8" ht="28.8" x14ac:dyDescent="0.3">
      <c r="A21" s="10">
        <v>20</v>
      </c>
      <c r="B21" s="33">
        <v>44992</v>
      </c>
      <c r="C21" s="19" t="s">
        <v>67</v>
      </c>
      <c r="D21" s="2">
        <v>45541</v>
      </c>
      <c r="E21" s="15" t="s">
        <v>68</v>
      </c>
      <c r="F21" s="14" t="s">
        <v>69</v>
      </c>
      <c r="G21" s="20">
        <v>70647.820000000007</v>
      </c>
      <c r="H21" s="4" t="s">
        <v>8</v>
      </c>
    </row>
    <row r="22" spans="1:8" ht="28.8" x14ac:dyDescent="0.3">
      <c r="A22" s="10">
        <v>21</v>
      </c>
      <c r="B22" s="2">
        <v>44992</v>
      </c>
      <c r="C22" s="7" t="s">
        <v>122</v>
      </c>
      <c r="D22" s="2">
        <v>45722</v>
      </c>
      <c r="E22" s="7" t="s">
        <v>123</v>
      </c>
      <c r="F22" s="7" t="s">
        <v>124</v>
      </c>
      <c r="G22" s="20">
        <v>39027.279999999999</v>
      </c>
      <c r="H22" s="4" t="s">
        <v>8</v>
      </c>
    </row>
    <row r="23" spans="1:8" ht="28.8" x14ac:dyDescent="0.3">
      <c r="A23" s="10">
        <v>22</v>
      </c>
      <c r="B23" s="33">
        <v>44993</v>
      </c>
      <c r="C23" s="19" t="s">
        <v>70</v>
      </c>
      <c r="D23" s="33">
        <v>45358</v>
      </c>
      <c r="E23" s="15" t="s">
        <v>71</v>
      </c>
      <c r="F23" s="15" t="s">
        <v>72</v>
      </c>
      <c r="G23" s="20">
        <v>51660</v>
      </c>
      <c r="H23" s="4" t="s">
        <v>8</v>
      </c>
    </row>
    <row r="24" spans="1:8" ht="28.8" x14ac:dyDescent="0.3">
      <c r="A24" s="10">
        <v>23</v>
      </c>
      <c r="B24" s="33">
        <v>44994</v>
      </c>
      <c r="C24" s="19" t="s">
        <v>73</v>
      </c>
      <c r="D24" s="2">
        <v>45543</v>
      </c>
      <c r="E24" s="15" t="s">
        <v>74</v>
      </c>
      <c r="F24" s="15" t="s">
        <v>75</v>
      </c>
      <c r="G24" s="20">
        <v>38521.769999999997</v>
      </c>
      <c r="H24" s="4" t="s">
        <v>8</v>
      </c>
    </row>
    <row r="25" spans="1:8" ht="43.2" x14ac:dyDescent="0.3">
      <c r="A25" s="10">
        <v>24</v>
      </c>
      <c r="B25" s="33">
        <v>44998</v>
      </c>
      <c r="C25" s="19" t="s">
        <v>76</v>
      </c>
      <c r="D25" s="33">
        <v>45547</v>
      </c>
      <c r="E25" s="15" t="s">
        <v>77</v>
      </c>
      <c r="F25" s="15" t="s">
        <v>78</v>
      </c>
      <c r="G25" s="20">
        <v>14596.36</v>
      </c>
      <c r="H25" s="4" t="s">
        <v>8</v>
      </c>
    </row>
    <row r="26" spans="1:8" ht="43.2" x14ac:dyDescent="0.3">
      <c r="A26" s="10">
        <v>25</v>
      </c>
      <c r="B26" s="33">
        <v>45000</v>
      </c>
      <c r="C26" s="19" t="s">
        <v>82</v>
      </c>
      <c r="D26" s="2">
        <v>45365</v>
      </c>
      <c r="E26" s="15" t="s">
        <v>83</v>
      </c>
      <c r="F26" s="15" t="s">
        <v>84</v>
      </c>
      <c r="G26" s="20">
        <v>42902.400000000001</v>
      </c>
      <c r="H26" s="4" t="s">
        <v>9</v>
      </c>
    </row>
    <row r="27" spans="1:8" ht="28.8" x14ac:dyDescent="0.3">
      <c r="A27" s="10">
        <v>26</v>
      </c>
      <c r="B27" s="33">
        <v>45002</v>
      </c>
      <c r="C27" s="19" t="s">
        <v>79</v>
      </c>
      <c r="D27" s="33">
        <v>45058</v>
      </c>
      <c r="E27" s="15" t="s">
        <v>80</v>
      </c>
      <c r="F27" s="15" t="s">
        <v>81</v>
      </c>
      <c r="G27" s="20">
        <v>98400</v>
      </c>
      <c r="H27" s="4" t="s">
        <v>8</v>
      </c>
    </row>
    <row r="28" spans="1:8" ht="28.8" x14ac:dyDescent="0.3">
      <c r="A28" s="10">
        <v>27</v>
      </c>
      <c r="B28" s="33">
        <v>45006</v>
      </c>
      <c r="C28" s="19" t="s">
        <v>85</v>
      </c>
      <c r="D28" s="2">
        <v>45054</v>
      </c>
      <c r="E28" s="15" t="s">
        <v>86</v>
      </c>
      <c r="F28" s="15" t="s">
        <v>87</v>
      </c>
      <c r="G28" s="20">
        <v>54452.1</v>
      </c>
      <c r="H28" s="4" t="s">
        <v>8</v>
      </c>
    </row>
    <row r="29" spans="1:8" ht="115.2" x14ac:dyDescent="0.3">
      <c r="A29" s="10">
        <v>28</v>
      </c>
      <c r="B29" s="54">
        <v>45008</v>
      </c>
      <c r="C29" s="19" t="s">
        <v>88</v>
      </c>
      <c r="D29" s="51">
        <v>45068</v>
      </c>
      <c r="E29" s="15" t="s">
        <v>89</v>
      </c>
      <c r="F29" s="15" t="s">
        <v>90</v>
      </c>
      <c r="G29" s="46">
        <v>269652.90000000002</v>
      </c>
      <c r="H29" s="4" t="s">
        <v>9</v>
      </c>
    </row>
    <row r="30" spans="1:8" ht="28.8" x14ac:dyDescent="0.3">
      <c r="A30" s="10">
        <v>29</v>
      </c>
      <c r="B30" s="49">
        <v>45019</v>
      </c>
      <c r="C30" s="19" t="s">
        <v>91</v>
      </c>
      <c r="D30" s="49">
        <v>45567</v>
      </c>
      <c r="E30" s="15" t="s">
        <v>92</v>
      </c>
      <c r="F30" s="15" t="s">
        <v>12</v>
      </c>
      <c r="G30" s="20">
        <v>79987.740000000005</v>
      </c>
      <c r="H30" s="4" t="s">
        <v>8</v>
      </c>
    </row>
    <row r="31" spans="1:8" ht="43.2" x14ac:dyDescent="0.3">
      <c r="A31" s="10">
        <v>30</v>
      </c>
      <c r="B31" s="33">
        <v>45019</v>
      </c>
      <c r="C31" s="8" t="s">
        <v>98</v>
      </c>
      <c r="D31" s="2">
        <v>45262</v>
      </c>
      <c r="E31" s="24" t="s">
        <v>99</v>
      </c>
      <c r="F31" s="56" t="s">
        <v>100</v>
      </c>
      <c r="G31" s="20">
        <v>22410.6</v>
      </c>
      <c r="H31" s="4" t="s">
        <v>9</v>
      </c>
    </row>
    <row r="32" spans="1:8" ht="28.8" x14ac:dyDescent="0.3">
      <c r="A32" s="10">
        <v>31</v>
      </c>
      <c r="B32" s="33">
        <v>45020</v>
      </c>
      <c r="C32" s="55" t="s">
        <v>96</v>
      </c>
      <c r="D32" s="33">
        <v>45385</v>
      </c>
      <c r="E32" s="52" t="s">
        <v>97</v>
      </c>
      <c r="F32" s="52" t="s">
        <v>75</v>
      </c>
      <c r="G32" s="20">
        <v>18720.599999999999</v>
      </c>
      <c r="H32" s="4" t="s">
        <v>8</v>
      </c>
    </row>
    <row r="33" spans="1:8" ht="28.8" x14ac:dyDescent="0.3">
      <c r="A33" s="10">
        <v>32</v>
      </c>
      <c r="B33" s="50">
        <v>45021</v>
      </c>
      <c r="C33" s="19" t="s">
        <v>93</v>
      </c>
      <c r="D33" s="33">
        <v>45133</v>
      </c>
      <c r="E33" s="53" t="s">
        <v>94</v>
      </c>
      <c r="F33" s="15" t="s">
        <v>95</v>
      </c>
      <c r="G33" s="20">
        <v>14615.35</v>
      </c>
      <c r="H33" s="4" t="s">
        <v>8</v>
      </c>
    </row>
    <row r="34" spans="1:8" ht="43.2" x14ac:dyDescent="0.3">
      <c r="A34" s="10">
        <v>33</v>
      </c>
      <c r="B34" s="29">
        <v>45029</v>
      </c>
      <c r="C34" s="19" t="s">
        <v>101</v>
      </c>
      <c r="D34" s="33">
        <v>45394</v>
      </c>
      <c r="E34" s="15" t="s">
        <v>102</v>
      </c>
      <c r="F34" s="15" t="s">
        <v>103</v>
      </c>
      <c r="G34" s="20">
        <v>13630.89</v>
      </c>
      <c r="H34" s="4" t="s">
        <v>8</v>
      </c>
    </row>
    <row r="35" spans="1:8" ht="28.8" x14ac:dyDescent="0.3">
      <c r="A35" s="10">
        <v>34</v>
      </c>
      <c r="B35" s="1">
        <v>45030</v>
      </c>
      <c r="C35" s="19" t="s">
        <v>107</v>
      </c>
      <c r="D35" s="2">
        <v>45395</v>
      </c>
      <c r="E35" s="7" t="s">
        <v>108</v>
      </c>
      <c r="F35" s="7" t="s">
        <v>109</v>
      </c>
      <c r="G35" s="20">
        <v>4551</v>
      </c>
      <c r="H35" s="4" t="s">
        <v>8</v>
      </c>
    </row>
    <row r="36" spans="1:8" ht="28.8" x14ac:dyDescent="0.3">
      <c r="A36" s="10">
        <v>35</v>
      </c>
      <c r="B36" s="1">
        <v>45033</v>
      </c>
      <c r="C36" s="19" t="s">
        <v>104</v>
      </c>
      <c r="D36" s="2">
        <v>45079</v>
      </c>
      <c r="E36" s="7" t="s">
        <v>105</v>
      </c>
      <c r="F36" s="7" t="s">
        <v>106</v>
      </c>
      <c r="G36" s="20">
        <v>65509.94</v>
      </c>
      <c r="H36" s="4" t="s">
        <v>8</v>
      </c>
    </row>
    <row r="37" spans="1:8" ht="28.8" x14ac:dyDescent="0.3">
      <c r="A37" s="10">
        <v>36</v>
      </c>
      <c r="B37" s="1">
        <v>45037</v>
      </c>
      <c r="C37" s="19" t="s">
        <v>110</v>
      </c>
      <c r="D37" s="2">
        <v>45419</v>
      </c>
      <c r="E37" s="7" t="s">
        <v>111</v>
      </c>
      <c r="F37" s="7" t="s">
        <v>112</v>
      </c>
      <c r="G37" s="20">
        <v>323350</v>
      </c>
      <c r="H37" s="4" t="s">
        <v>9</v>
      </c>
    </row>
    <row r="38" spans="1:8" ht="43.2" x14ac:dyDescent="0.3">
      <c r="A38" s="10">
        <v>37</v>
      </c>
      <c r="B38" s="1">
        <v>45042</v>
      </c>
      <c r="C38" s="19" t="s">
        <v>113</v>
      </c>
      <c r="D38" s="2">
        <v>45772</v>
      </c>
      <c r="E38" s="7" t="s">
        <v>114</v>
      </c>
      <c r="F38" s="7" t="s">
        <v>115</v>
      </c>
      <c r="G38" s="20">
        <v>3278</v>
      </c>
      <c r="H38" s="4" t="s">
        <v>9</v>
      </c>
    </row>
    <row r="39" spans="1:8" ht="28.8" x14ac:dyDescent="0.3">
      <c r="A39" s="10">
        <v>38</v>
      </c>
      <c r="B39" s="1">
        <v>45043</v>
      </c>
      <c r="C39" s="19" t="s">
        <v>116</v>
      </c>
      <c r="D39" s="2">
        <v>45225</v>
      </c>
      <c r="E39" s="7" t="s">
        <v>117</v>
      </c>
      <c r="F39" s="7" t="s">
        <v>118</v>
      </c>
      <c r="G39" s="20">
        <v>99580.800000000003</v>
      </c>
      <c r="H39" s="4" t="s">
        <v>8</v>
      </c>
    </row>
    <row r="40" spans="1:8" ht="43.2" x14ac:dyDescent="0.3">
      <c r="A40" s="10">
        <v>39</v>
      </c>
      <c r="B40" s="1">
        <v>45044</v>
      </c>
      <c r="C40" s="19" t="s">
        <v>125</v>
      </c>
      <c r="D40" s="2">
        <v>45774</v>
      </c>
      <c r="E40" s="7" t="s">
        <v>126</v>
      </c>
      <c r="F40" s="7" t="s">
        <v>127</v>
      </c>
      <c r="G40" s="20">
        <v>80000</v>
      </c>
      <c r="H40" s="4" t="s">
        <v>8</v>
      </c>
    </row>
    <row r="41" spans="1:8" ht="43.2" x14ac:dyDescent="0.3">
      <c r="A41" s="10">
        <v>40</v>
      </c>
      <c r="B41" s="1">
        <v>45058</v>
      </c>
      <c r="C41" s="19" t="s">
        <v>128</v>
      </c>
      <c r="D41" s="2">
        <v>45100</v>
      </c>
      <c r="E41" s="7" t="s">
        <v>129</v>
      </c>
      <c r="F41" s="7" t="s">
        <v>130</v>
      </c>
      <c r="G41" s="20">
        <v>41820</v>
      </c>
      <c r="H41" s="4" t="s">
        <v>8</v>
      </c>
    </row>
    <row r="42" spans="1:8" ht="57.6" x14ac:dyDescent="0.3">
      <c r="A42" s="10">
        <v>41</v>
      </c>
      <c r="B42" s="1">
        <v>45061</v>
      </c>
      <c r="C42" s="19" t="s">
        <v>136</v>
      </c>
      <c r="D42" s="2">
        <v>45426</v>
      </c>
      <c r="E42" s="7" t="s">
        <v>137</v>
      </c>
      <c r="F42" s="7" t="s">
        <v>138</v>
      </c>
      <c r="G42" s="20">
        <v>37781.910000000003</v>
      </c>
      <c r="H42" s="4" t="s">
        <v>8</v>
      </c>
    </row>
    <row r="43" spans="1:8" ht="57.6" x14ac:dyDescent="0.3">
      <c r="A43" s="10">
        <v>42</v>
      </c>
      <c r="B43" s="1">
        <v>45061</v>
      </c>
      <c r="C43" s="19" t="s">
        <v>134</v>
      </c>
      <c r="D43" s="2">
        <v>45060</v>
      </c>
      <c r="E43" s="7" t="s">
        <v>135</v>
      </c>
      <c r="F43" s="7" t="s">
        <v>139</v>
      </c>
      <c r="G43" s="20">
        <v>11470.98</v>
      </c>
      <c r="H43" s="4" t="s">
        <v>8</v>
      </c>
    </row>
    <row r="44" spans="1:8" ht="43.2" x14ac:dyDescent="0.3">
      <c r="A44" s="10">
        <v>43</v>
      </c>
      <c r="B44" s="1">
        <v>45061</v>
      </c>
      <c r="C44" s="19" t="s">
        <v>140</v>
      </c>
      <c r="D44" s="2">
        <v>45082</v>
      </c>
      <c r="E44" s="7" t="s">
        <v>141</v>
      </c>
      <c r="F44" s="7" t="s">
        <v>142</v>
      </c>
      <c r="G44" s="20">
        <v>28128.38</v>
      </c>
      <c r="H44" s="4" t="s">
        <v>8</v>
      </c>
    </row>
    <row r="45" spans="1:8" ht="28.8" x14ac:dyDescent="0.3">
      <c r="A45" s="10">
        <v>44</v>
      </c>
      <c r="B45" s="1">
        <v>45062</v>
      </c>
      <c r="C45" s="19" t="s">
        <v>131</v>
      </c>
      <c r="D45" s="2">
        <v>45118</v>
      </c>
      <c r="E45" s="7" t="s">
        <v>132</v>
      </c>
      <c r="F45" s="7" t="s">
        <v>133</v>
      </c>
      <c r="G45" s="20">
        <v>15375</v>
      </c>
      <c r="H45" s="4" t="s">
        <v>9</v>
      </c>
    </row>
    <row r="46" spans="1:8" ht="43.2" x14ac:dyDescent="0.3">
      <c r="A46" s="10">
        <v>45</v>
      </c>
      <c r="B46" s="1">
        <v>45063</v>
      </c>
      <c r="C46" s="19" t="s">
        <v>119</v>
      </c>
      <c r="D46" s="38">
        <v>45123</v>
      </c>
      <c r="E46" s="7" t="s">
        <v>120</v>
      </c>
      <c r="F46" s="7" t="s">
        <v>121</v>
      </c>
      <c r="G46" s="20">
        <v>62238</v>
      </c>
      <c r="H46" s="4" t="s">
        <v>8</v>
      </c>
    </row>
    <row r="47" spans="1:8" ht="43.2" x14ac:dyDescent="0.3">
      <c r="A47" s="10">
        <v>46</v>
      </c>
      <c r="B47" s="1">
        <v>45075</v>
      </c>
      <c r="C47" s="57" t="s">
        <v>149</v>
      </c>
      <c r="D47" s="2">
        <v>45080</v>
      </c>
      <c r="E47" s="58" t="s">
        <v>150</v>
      </c>
      <c r="F47" s="59" t="s">
        <v>151</v>
      </c>
      <c r="G47" s="46">
        <v>10920.15</v>
      </c>
      <c r="H47" s="4" t="s">
        <v>8</v>
      </c>
    </row>
    <row r="48" spans="1:8" ht="28.8" x14ac:dyDescent="0.3">
      <c r="A48" s="10">
        <v>47</v>
      </c>
      <c r="B48" s="1">
        <v>45076</v>
      </c>
      <c r="C48" s="19" t="s">
        <v>146</v>
      </c>
      <c r="D48" s="2">
        <v>45441</v>
      </c>
      <c r="E48" s="7" t="s">
        <v>147</v>
      </c>
      <c r="F48" s="7" t="s">
        <v>148</v>
      </c>
      <c r="G48" s="20">
        <v>62757.06</v>
      </c>
      <c r="H48" s="4" t="s">
        <v>8</v>
      </c>
    </row>
    <row r="49" spans="1:8" ht="43.2" x14ac:dyDescent="0.3">
      <c r="A49" s="10">
        <v>48</v>
      </c>
      <c r="B49" s="1">
        <v>45077</v>
      </c>
      <c r="C49" s="19" t="s">
        <v>143</v>
      </c>
      <c r="D49" s="2">
        <v>45111</v>
      </c>
      <c r="E49" s="7" t="s">
        <v>144</v>
      </c>
      <c r="F49" s="7" t="s">
        <v>145</v>
      </c>
      <c r="G49" s="20">
        <v>51291</v>
      </c>
      <c r="H49" s="4" t="s">
        <v>8</v>
      </c>
    </row>
    <row r="50" spans="1:8" ht="43.2" x14ac:dyDescent="0.3">
      <c r="A50" s="10">
        <v>49</v>
      </c>
      <c r="B50" s="1">
        <v>45078</v>
      </c>
      <c r="C50" s="19" t="s">
        <v>169</v>
      </c>
      <c r="D50" s="2">
        <v>45808</v>
      </c>
      <c r="E50" s="7" t="s">
        <v>170</v>
      </c>
      <c r="F50" s="7" t="s">
        <v>171</v>
      </c>
      <c r="G50" s="20">
        <v>11778.48</v>
      </c>
      <c r="H50" s="4" t="s">
        <v>9</v>
      </c>
    </row>
    <row r="51" spans="1:8" ht="43.2" x14ac:dyDescent="0.3">
      <c r="A51" s="10">
        <v>50</v>
      </c>
      <c r="B51" s="1">
        <v>45079</v>
      </c>
      <c r="C51" s="19" t="s">
        <v>152</v>
      </c>
      <c r="D51" s="2">
        <v>45444</v>
      </c>
      <c r="E51" s="7" t="s">
        <v>153</v>
      </c>
      <c r="F51" s="7" t="s">
        <v>154</v>
      </c>
      <c r="G51" s="20">
        <v>164949.15</v>
      </c>
      <c r="H51" s="4" t="s">
        <v>8</v>
      </c>
    </row>
    <row r="52" spans="1:8" ht="28.8" x14ac:dyDescent="0.3">
      <c r="A52" s="10">
        <v>51</v>
      </c>
      <c r="B52" s="1">
        <v>45079</v>
      </c>
      <c r="C52" s="19" t="s">
        <v>155</v>
      </c>
      <c r="D52" s="2">
        <v>45444</v>
      </c>
      <c r="E52" s="7" t="s">
        <v>156</v>
      </c>
      <c r="F52" s="7" t="s">
        <v>157</v>
      </c>
      <c r="G52" s="20">
        <v>107525.12</v>
      </c>
      <c r="H52" s="4" t="s">
        <v>8</v>
      </c>
    </row>
    <row r="53" spans="1:8" ht="28.8" x14ac:dyDescent="0.3">
      <c r="A53" s="10">
        <v>52</v>
      </c>
      <c r="B53" s="1">
        <v>45083</v>
      </c>
      <c r="C53" s="19" t="s">
        <v>166</v>
      </c>
      <c r="D53" s="2">
        <v>45596</v>
      </c>
      <c r="E53" s="7" t="s">
        <v>167</v>
      </c>
      <c r="F53" s="7" t="s">
        <v>168</v>
      </c>
      <c r="G53" s="20">
        <v>327080</v>
      </c>
      <c r="H53" s="4" t="s">
        <v>8</v>
      </c>
    </row>
    <row r="54" spans="1:8" ht="28.8" x14ac:dyDescent="0.3">
      <c r="A54" s="10">
        <v>53</v>
      </c>
      <c r="B54" s="1">
        <v>45084</v>
      </c>
      <c r="C54" s="19" t="s">
        <v>161</v>
      </c>
      <c r="D54" s="2">
        <v>45632</v>
      </c>
      <c r="E54" s="7" t="s">
        <v>162</v>
      </c>
      <c r="F54" s="7" t="s">
        <v>75</v>
      </c>
      <c r="G54" s="20">
        <v>43788</v>
      </c>
      <c r="H54" s="4" t="s">
        <v>8</v>
      </c>
    </row>
    <row r="55" spans="1:8" ht="28.8" x14ac:dyDescent="0.3">
      <c r="A55" s="10">
        <v>54</v>
      </c>
      <c r="B55" s="1">
        <v>45086</v>
      </c>
      <c r="C55" s="19" t="s">
        <v>158</v>
      </c>
      <c r="D55" s="2">
        <v>45156</v>
      </c>
      <c r="E55" s="7" t="s">
        <v>159</v>
      </c>
      <c r="F55" s="7" t="s">
        <v>160</v>
      </c>
      <c r="G55" s="20">
        <v>25830</v>
      </c>
      <c r="H55" s="4" t="s">
        <v>8</v>
      </c>
    </row>
    <row r="56" spans="1:8" ht="28.8" x14ac:dyDescent="0.3">
      <c r="A56" s="10">
        <v>55</v>
      </c>
      <c r="B56" s="1">
        <v>45092</v>
      </c>
      <c r="C56" s="19" t="s">
        <v>172</v>
      </c>
      <c r="D56" s="2">
        <v>45457</v>
      </c>
      <c r="E56" s="7" t="s">
        <v>173</v>
      </c>
      <c r="F56" s="21" t="s">
        <v>174</v>
      </c>
      <c r="G56" s="22">
        <v>5166</v>
      </c>
      <c r="H56" s="4" t="s">
        <v>9</v>
      </c>
    </row>
    <row r="57" spans="1:8" ht="28.8" x14ac:dyDescent="0.3">
      <c r="A57" s="10">
        <v>56</v>
      </c>
      <c r="B57" s="1">
        <v>45092</v>
      </c>
      <c r="C57" s="19" t="s">
        <v>178</v>
      </c>
      <c r="D57" s="2">
        <v>45457</v>
      </c>
      <c r="E57" s="60" t="s">
        <v>179</v>
      </c>
      <c r="F57" s="7" t="s">
        <v>24</v>
      </c>
      <c r="G57" s="20">
        <v>42804</v>
      </c>
      <c r="H57" s="4" t="s">
        <v>9</v>
      </c>
    </row>
    <row r="58" spans="1:8" ht="43.2" x14ac:dyDescent="0.3">
      <c r="A58" s="10">
        <v>57</v>
      </c>
      <c r="B58" s="1">
        <v>45097</v>
      </c>
      <c r="C58" s="19" t="s">
        <v>175</v>
      </c>
      <c r="D58" s="2">
        <v>45462</v>
      </c>
      <c r="E58" s="60" t="s">
        <v>176</v>
      </c>
      <c r="F58" s="61" t="s">
        <v>177</v>
      </c>
      <c r="G58" s="20">
        <v>30467.59</v>
      </c>
      <c r="H58" s="4" t="s">
        <v>8</v>
      </c>
    </row>
    <row r="59" spans="1:8" ht="100.8" x14ac:dyDescent="0.3">
      <c r="A59" s="10">
        <v>58</v>
      </c>
      <c r="B59" s="1">
        <v>45099</v>
      </c>
      <c r="C59" s="19" t="s">
        <v>180</v>
      </c>
      <c r="D59" s="2">
        <v>45220</v>
      </c>
      <c r="E59" s="7" t="s">
        <v>181</v>
      </c>
      <c r="F59" s="7" t="s">
        <v>182</v>
      </c>
      <c r="G59" s="20">
        <v>34624.5</v>
      </c>
      <c r="H59" s="4" t="s">
        <v>8</v>
      </c>
    </row>
    <row r="60" spans="1:8" ht="72" x14ac:dyDescent="0.3">
      <c r="A60" s="10">
        <v>59</v>
      </c>
      <c r="B60" s="1">
        <v>45099</v>
      </c>
      <c r="C60" s="19" t="s">
        <v>183</v>
      </c>
      <c r="D60" s="2">
        <v>45464</v>
      </c>
      <c r="E60" s="7" t="s">
        <v>184</v>
      </c>
      <c r="F60" s="7" t="s">
        <v>185</v>
      </c>
      <c r="G60" s="20">
        <v>9840</v>
      </c>
      <c r="H60" s="4" t="s">
        <v>9</v>
      </c>
    </row>
    <row r="61" spans="1:8" ht="43.2" x14ac:dyDescent="0.3">
      <c r="A61" s="10">
        <v>60</v>
      </c>
      <c r="B61" s="1">
        <v>45108</v>
      </c>
      <c r="C61" s="19" t="s">
        <v>163</v>
      </c>
      <c r="D61" s="2">
        <v>45838</v>
      </c>
      <c r="E61" s="7" t="s">
        <v>164</v>
      </c>
      <c r="F61" s="7" t="s">
        <v>165</v>
      </c>
      <c r="G61" s="20">
        <v>45000</v>
      </c>
      <c r="H61" s="4" t="s">
        <v>9</v>
      </c>
    </row>
    <row r="62" spans="1:8" ht="43.2" x14ac:dyDescent="0.3">
      <c r="A62" s="10">
        <v>61</v>
      </c>
      <c r="B62" s="1">
        <v>45108</v>
      </c>
      <c r="C62" s="19" t="s">
        <v>259</v>
      </c>
      <c r="D62" s="2">
        <v>45838</v>
      </c>
      <c r="E62" s="14" t="s">
        <v>260</v>
      </c>
      <c r="F62" s="7" t="s">
        <v>261</v>
      </c>
      <c r="G62" s="20">
        <v>369893.68</v>
      </c>
      <c r="H62" s="4" t="s">
        <v>9</v>
      </c>
    </row>
    <row r="63" spans="1:8" ht="43.2" x14ac:dyDescent="0.3">
      <c r="A63" s="10">
        <v>62</v>
      </c>
      <c r="B63" s="1">
        <v>45108</v>
      </c>
      <c r="C63" s="19" t="s">
        <v>262</v>
      </c>
      <c r="D63" s="2">
        <v>45838</v>
      </c>
      <c r="E63" s="14" t="s">
        <v>263</v>
      </c>
      <c r="F63" s="7" t="s">
        <v>264</v>
      </c>
      <c r="G63" s="20" t="s">
        <v>265</v>
      </c>
      <c r="H63" s="4" t="s">
        <v>9</v>
      </c>
    </row>
    <row r="64" spans="1:8" ht="57.6" x14ac:dyDescent="0.3">
      <c r="A64" s="10">
        <v>63</v>
      </c>
      <c r="B64" s="1">
        <v>45110</v>
      </c>
      <c r="C64" s="19" t="s">
        <v>186</v>
      </c>
      <c r="D64" s="2">
        <v>45169</v>
      </c>
      <c r="E64" s="7" t="s">
        <v>187</v>
      </c>
      <c r="F64" s="7" t="s">
        <v>188</v>
      </c>
      <c r="G64" s="20">
        <v>509760</v>
      </c>
      <c r="H64" s="4" t="s">
        <v>9</v>
      </c>
    </row>
    <row r="65" spans="1:8" ht="57.6" x14ac:dyDescent="0.3">
      <c r="A65" s="10">
        <v>64</v>
      </c>
      <c r="B65" s="1">
        <v>45110</v>
      </c>
      <c r="C65" s="19" t="s">
        <v>189</v>
      </c>
      <c r="D65" s="2">
        <v>45350</v>
      </c>
      <c r="E65" s="7" t="s">
        <v>190</v>
      </c>
      <c r="F65" s="7" t="s">
        <v>188</v>
      </c>
      <c r="G65" s="20">
        <v>1935360</v>
      </c>
      <c r="H65" s="4" t="s">
        <v>9</v>
      </c>
    </row>
    <row r="66" spans="1:8" ht="28.8" x14ac:dyDescent="0.3">
      <c r="A66" s="10">
        <v>65</v>
      </c>
      <c r="B66" s="1">
        <v>45114</v>
      </c>
      <c r="C66" s="19" t="s">
        <v>191</v>
      </c>
      <c r="D66" s="2">
        <v>45239</v>
      </c>
      <c r="E66" s="7" t="s">
        <v>192</v>
      </c>
      <c r="F66" s="7" t="s">
        <v>193</v>
      </c>
      <c r="G66" s="20">
        <v>92628.84</v>
      </c>
      <c r="H66" s="4" t="s">
        <v>8</v>
      </c>
    </row>
    <row r="67" spans="1:8" ht="28.8" x14ac:dyDescent="0.3">
      <c r="A67" s="10">
        <v>66</v>
      </c>
      <c r="B67" s="1">
        <v>45114</v>
      </c>
      <c r="C67" s="19" t="s">
        <v>194</v>
      </c>
      <c r="D67" s="2">
        <v>45184</v>
      </c>
      <c r="E67" s="7" t="s">
        <v>195</v>
      </c>
      <c r="F67" s="7" t="s">
        <v>106</v>
      </c>
      <c r="G67" s="20">
        <v>53973.57</v>
      </c>
      <c r="H67" s="4" t="s">
        <v>8</v>
      </c>
    </row>
    <row r="68" spans="1:8" ht="57.6" x14ac:dyDescent="0.3">
      <c r="A68" s="10">
        <v>67</v>
      </c>
      <c r="B68" s="1">
        <v>45114</v>
      </c>
      <c r="C68" s="19" t="s">
        <v>205</v>
      </c>
      <c r="D68" s="2">
        <v>45844</v>
      </c>
      <c r="E68" s="7" t="s">
        <v>206</v>
      </c>
      <c r="F68" s="7" t="s">
        <v>207</v>
      </c>
      <c r="G68" s="20">
        <v>22725.48</v>
      </c>
      <c r="H68" s="4" t="s">
        <v>9</v>
      </c>
    </row>
    <row r="69" spans="1:8" ht="72" x14ac:dyDescent="0.3">
      <c r="A69" s="10">
        <v>68</v>
      </c>
      <c r="B69" s="1">
        <v>45114</v>
      </c>
      <c r="C69" s="19" t="s">
        <v>256</v>
      </c>
      <c r="D69" s="2">
        <v>45170</v>
      </c>
      <c r="E69" s="7" t="s">
        <v>257</v>
      </c>
      <c r="F69" s="7" t="s">
        <v>258</v>
      </c>
      <c r="G69" s="20">
        <v>165716.4</v>
      </c>
      <c r="H69" s="4" t="s">
        <v>8</v>
      </c>
    </row>
    <row r="70" spans="1:8" ht="86.4" x14ac:dyDescent="0.3">
      <c r="A70" s="10">
        <v>69</v>
      </c>
      <c r="B70" s="1">
        <v>45117</v>
      </c>
      <c r="C70" s="19" t="s">
        <v>196</v>
      </c>
      <c r="D70" s="2">
        <v>45482</v>
      </c>
      <c r="E70" s="7" t="s">
        <v>197</v>
      </c>
      <c r="F70" s="7" t="s">
        <v>198</v>
      </c>
      <c r="G70" s="20">
        <f>1.23*125288</f>
        <v>154104.24</v>
      </c>
      <c r="H70" s="4" t="s">
        <v>8</v>
      </c>
    </row>
    <row r="71" spans="1:8" ht="86.4" x14ac:dyDescent="0.3">
      <c r="A71" s="10">
        <v>70</v>
      </c>
      <c r="B71" s="1">
        <v>45117</v>
      </c>
      <c r="C71" s="19" t="s">
        <v>266</v>
      </c>
      <c r="D71" s="2">
        <v>45482</v>
      </c>
      <c r="E71" s="7" t="s">
        <v>267</v>
      </c>
      <c r="F71" s="7" t="s">
        <v>268</v>
      </c>
      <c r="G71" s="20">
        <f>(885774+420800)*1.23</f>
        <v>1607086.02</v>
      </c>
      <c r="H71" s="4" t="s">
        <v>8</v>
      </c>
    </row>
    <row r="72" spans="1:8" ht="57.6" x14ac:dyDescent="0.3">
      <c r="A72" s="10">
        <v>71</v>
      </c>
      <c r="B72" s="2">
        <v>45118</v>
      </c>
      <c r="C72" s="19" t="s">
        <v>202</v>
      </c>
      <c r="D72" s="2">
        <v>45848</v>
      </c>
      <c r="E72" s="7" t="s">
        <v>203</v>
      </c>
      <c r="F72" s="7" t="s">
        <v>204</v>
      </c>
      <c r="G72" s="20">
        <v>46875.61</v>
      </c>
      <c r="H72" s="4" t="s">
        <v>9</v>
      </c>
    </row>
    <row r="73" spans="1:8" ht="43.2" x14ac:dyDescent="0.3">
      <c r="A73" s="10">
        <v>72</v>
      </c>
      <c r="B73" s="2">
        <v>45120</v>
      </c>
      <c r="C73" s="19" t="s">
        <v>211</v>
      </c>
      <c r="D73" s="2">
        <v>46946</v>
      </c>
      <c r="E73" s="3" t="s">
        <v>212</v>
      </c>
      <c r="F73" s="7" t="s">
        <v>213</v>
      </c>
      <c r="G73" s="20">
        <v>85608</v>
      </c>
      <c r="H73" s="4" t="s">
        <v>9</v>
      </c>
    </row>
    <row r="74" spans="1:8" ht="86.4" x14ac:dyDescent="0.3">
      <c r="A74" s="10">
        <v>73</v>
      </c>
      <c r="B74" s="2">
        <v>45121</v>
      </c>
      <c r="C74" s="19" t="s">
        <v>199</v>
      </c>
      <c r="D74" s="2">
        <v>45486</v>
      </c>
      <c r="E74" s="7" t="s">
        <v>200</v>
      </c>
      <c r="F74" s="7" t="s">
        <v>201</v>
      </c>
      <c r="G74" s="20">
        <f>69818*1.23</f>
        <v>85876.14</v>
      </c>
      <c r="H74" s="4" t="s">
        <v>8</v>
      </c>
    </row>
    <row r="75" spans="1:8" ht="28.8" x14ac:dyDescent="0.3">
      <c r="A75" s="10">
        <v>74</v>
      </c>
      <c r="B75" s="2">
        <v>45125</v>
      </c>
      <c r="C75" s="19" t="s">
        <v>208</v>
      </c>
      <c r="D75" s="2">
        <v>45142</v>
      </c>
      <c r="E75" s="7" t="s">
        <v>209</v>
      </c>
      <c r="F75" s="7" t="s">
        <v>210</v>
      </c>
      <c r="G75" s="20">
        <v>2829</v>
      </c>
      <c r="H75" s="4" t="s">
        <v>9</v>
      </c>
    </row>
    <row r="76" spans="1:8" ht="28.8" x14ac:dyDescent="0.3">
      <c r="A76" s="10">
        <v>75</v>
      </c>
      <c r="B76" s="2">
        <v>45127</v>
      </c>
      <c r="C76" s="16" t="s">
        <v>214</v>
      </c>
      <c r="D76" s="2">
        <v>45134</v>
      </c>
      <c r="E76" s="7" t="s">
        <v>215</v>
      </c>
      <c r="F76" s="7" t="s">
        <v>216</v>
      </c>
      <c r="G76" s="20">
        <v>24902.58</v>
      </c>
      <c r="H76" s="4" t="s">
        <v>8</v>
      </c>
    </row>
    <row r="77" spans="1:8" ht="201.6" x14ac:dyDescent="0.3">
      <c r="A77" s="10">
        <v>76</v>
      </c>
      <c r="B77" s="2">
        <v>45131</v>
      </c>
      <c r="C77" s="16" t="s">
        <v>269</v>
      </c>
      <c r="D77" s="2">
        <v>45254</v>
      </c>
      <c r="E77" s="17" t="s">
        <v>270</v>
      </c>
      <c r="F77" s="7" t="s">
        <v>271</v>
      </c>
      <c r="G77" s="20">
        <v>718578.3</v>
      </c>
      <c r="H77" s="4" t="s">
        <v>9</v>
      </c>
    </row>
    <row r="78" spans="1:8" ht="86.4" x14ac:dyDescent="0.3">
      <c r="A78" s="10">
        <v>77</v>
      </c>
      <c r="B78" s="2">
        <v>45135</v>
      </c>
      <c r="C78" s="16" t="s">
        <v>272</v>
      </c>
      <c r="D78" s="2">
        <v>45500</v>
      </c>
      <c r="E78" s="7" t="s">
        <v>273</v>
      </c>
      <c r="F78" s="7" t="s">
        <v>274</v>
      </c>
      <c r="G78" s="20">
        <v>1323345.6000000001</v>
      </c>
      <c r="H78" s="4" t="s">
        <v>9</v>
      </c>
    </row>
    <row r="79" spans="1:8" ht="28.8" x14ac:dyDescent="0.3">
      <c r="A79" s="10">
        <v>78</v>
      </c>
      <c r="B79" s="2">
        <v>45138</v>
      </c>
      <c r="C79" s="16" t="s">
        <v>220</v>
      </c>
      <c r="D79" s="2">
        <v>45168</v>
      </c>
      <c r="E79" s="7" t="s">
        <v>221</v>
      </c>
      <c r="F79" s="7" t="s">
        <v>222</v>
      </c>
      <c r="G79" s="20">
        <v>17835</v>
      </c>
      <c r="H79" s="4" t="s">
        <v>8</v>
      </c>
    </row>
    <row r="80" spans="1:8" ht="28.8" x14ac:dyDescent="0.3">
      <c r="A80" s="10">
        <v>79</v>
      </c>
      <c r="B80" s="2">
        <v>45138</v>
      </c>
      <c r="C80" s="16" t="s">
        <v>223</v>
      </c>
      <c r="D80" s="2">
        <v>45687</v>
      </c>
      <c r="E80" s="7" t="s">
        <v>224</v>
      </c>
      <c r="F80" s="7" t="s">
        <v>69</v>
      </c>
      <c r="G80" s="20">
        <v>35842.199999999997</v>
      </c>
      <c r="H80" s="4" t="s">
        <v>8</v>
      </c>
    </row>
    <row r="81" spans="1:8" ht="43.2" x14ac:dyDescent="0.3">
      <c r="A81" s="10">
        <v>80</v>
      </c>
      <c r="B81" s="2">
        <v>45139</v>
      </c>
      <c r="C81" s="16" t="s">
        <v>217</v>
      </c>
      <c r="D81" s="2">
        <v>45869</v>
      </c>
      <c r="E81" s="7" t="s">
        <v>218</v>
      </c>
      <c r="F81" s="7" t="s">
        <v>219</v>
      </c>
      <c r="G81" s="20">
        <v>122593.36</v>
      </c>
      <c r="H81" s="4" t="s">
        <v>9</v>
      </c>
    </row>
    <row r="82" spans="1:8" ht="28.8" x14ac:dyDescent="0.3">
      <c r="A82" s="10">
        <v>81</v>
      </c>
      <c r="B82" s="2">
        <v>45141</v>
      </c>
      <c r="C82" s="16" t="s">
        <v>225</v>
      </c>
      <c r="D82" s="2">
        <v>45871</v>
      </c>
      <c r="E82" s="7" t="s">
        <v>226</v>
      </c>
      <c r="F82" s="7" t="s">
        <v>227</v>
      </c>
      <c r="G82" s="20">
        <v>51660</v>
      </c>
      <c r="H82" s="4" t="s">
        <v>9</v>
      </c>
    </row>
    <row r="83" spans="1:8" ht="28.8" x14ac:dyDescent="0.3">
      <c r="A83" s="10">
        <v>82</v>
      </c>
      <c r="B83" s="2">
        <v>45142</v>
      </c>
      <c r="C83" s="16" t="s">
        <v>228</v>
      </c>
      <c r="D83" s="2">
        <v>45691</v>
      </c>
      <c r="E83" s="7" t="s">
        <v>229</v>
      </c>
      <c r="F83" s="7" t="s">
        <v>230</v>
      </c>
      <c r="G83" s="20">
        <v>81182.460000000006</v>
      </c>
      <c r="H83" s="4" t="s">
        <v>8</v>
      </c>
    </row>
    <row r="84" spans="1:8" ht="72" x14ac:dyDescent="0.3">
      <c r="A84" s="10">
        <v>83</v>
      </c>
      <c r="B84" s="2">
        <v>45142</v>
      </c>
      <c r="C84" s="17" t="s">
        <v>231</v>
      </c>
      <c r="D84" s="2">
        <v>45691</v>
      </c>
      <c r="E84" s="7" t="s">
        <v>232</v>
      </c>
      <c r="F84" s="7" t="s">
        <v>233</v>
      </c>
      <c r="G84" s="20">
        <v>57372.95</v>
      </c>
      <c r="H84" s="4" t="s">
        <v>8</v>
      </c>
    </row>
    <row r="85" spans="1:8" ht="28.8" x14ac:dyDescent="0.3">
      <c r="A85" s="10">
        <v>84</v>
      </c>
      <c r="B85" s="2">
        <v>45142</v>
      </c>
      <c r="C85" s="16" t="s">
        <v>234</v>
      </c>
      <c r="D85" s="2">
        <v>45691</v>
      </c>
      <c r="E85" s="7" t="s">
        <v>235</v>
      </c>
      <c r="F85" s="7" t="s">
        <v>236</v>
      </c>
      <c r="G85" s="20">
        <v>65404.94</v>
      </c>
      <c r="H85" s="4" t="s">
        <v>8</v>
      </c>
    </row>
    <row r="86" spans="1:8" ht="57.6" x14ac:dyDescent="0.3">
      <c r="A86" s="10">
        <v>85</v>
      </c>
      <c r="B86" s="2">
        <v>45142</v>
      </c>
      <c r="C86" s="16" t="s">
        <v>237</v>
      </c>
      <c r="D86" s="2">
        <v>45691</v>
      </c>
      <c r="E86" s="7" t="s">
        <v>238</v>
      </c>
      <c r="F86" s="3" t="s">
        <v>239</v>
      </c>
      <c r="G86" s="20">
        <v>54706.86</v>
      </c>
      <c r="H86" s="4" t="s">
        <v>8</v>
      </c>
    </row>
    <row r="87" spans="1:8" ht="28.8" x14ac:dyDescent="0.3">
      <c r="A87" s="10">
        <v>86</v>
      </c>
      <c r="B87" s="2">
        <v>45142</v>
      </c>
      <c r="C87" s="16" t="s">
        <v>240</v>
      </c>
      <c r="D87" s="2">
        <v>45691</v>
      </c>
      <c r="E87" s="7" t="s">
        <v>241</v>
      </c>
      <c r="F87" s="7" t="s">
        <v>242</v>
      </c>
      <c r="G87" s="20">
        <v>26705.55</v>
      </c>
      <c r="H87" s="4" t="s">
        <v>8</v>
      </c>
    </row>
    <row r="88" spans="1:8" ht="43.2" x14ac:dyDescent="0.3">
      <c r="A88" s="10">
        <v>87</v>
      </c>
      <c r="B88" s="2">
        <v>45142</v>
      </c>
      <c r="C88" s="16" t="s">
        <v>275</v>
      </c>
      <c r="D88" s="2">
        <v>45691</v>
      </c>
      <c r="E88" s="7" t="s">
        <v>276</v>
      </c>
      <c r="F88" s="7" t="s">
        <v>277</v>
      </c>
      <c r="G88" s="20">
        <v>230464.62</v>
      </c>
      <c r="H88" s="4" t="s">
        <v>8</v>
      </c>
    </row>
    <row r="89" spans="1:8" ht="43.2" x14ac:dyDescent="0.3">
      <c r="A89" s="10">
        <v>88</v>
      </c>
      <c r="B89" s="2">
        <v>45142</v>
      </c>
      <c r="C89" s="16" t="s">
        <v>278</v>
      </c>
      <c r="D89" s="2">
        <v>45691</v>
      </c>
      <c r="E89" s="7" t="s">
        <v>279</v>
      </c>
      <c r="F89" s="7" t="s">
        <v>280</v>
      </c>
      <c r="G89" s="20">
        <v>20949.900000000001</v>
      </c>
      <c r="H89" s="4" t="s">
        <v>8</v>
      </c>
    </row>
    <row r="90" spans="1:8" ht="28.8" x14ac:dyDescent="0.3">
      <c r="A90" s="10">
        <v>89</v>
      </c>
      <c r="B90" s="1">
        <v>45142</v>
      </c>
      <c r="C90" s="16" t="s">
        <v>281</v>
      </c>
      <c r="D90" s="2">
        <v>45691</v>
      </c>
      <c r="E90" s="7" t="s">
        <v>282</v>
      </c>
      <c r="F90" s="7" t="s">
        <v>283</v>
      </c>
      <c r="G90" s="20">
        <v>142456.95000000001</v>
      </c>
      <c r="H90" s="4" t="s">
        <v>8</v>
      </c>
    </row>
    <row r="91" spans="1:8" ht="172.8" x14ac:dyDescent="0.3">
      <c r="A91" s="10">
        <v>90</v>
      </c>
      <c r="B91" s="1">
        <v>45146</v>
      </c>
      <c r="C91" s="17" t="s">
        <v>243</v>
      </c>
      <c r="D91" s="2">
        <v>45511</v>
      </c>
      <c r="E91" s="7" t="s">
        <v>244</v>
      </c>
      <c r="F91" s="3" t="s">
        <v>245</v>
      </c>
      <c r="G91" s="20">
        <v>160003</v>
      </c>
      <c r="H91" s="4" t="s">
        <v>8</v>
      </c>
    </row>
    <row r="92" spans="1:8" ht="72" x14ac:dyDescent="0.3">
      <c r="A92" s="10">
        <v>91</v>
      </c>
      <c r="B92" s="1">
        <v>45146</v>
      </c>
      <c r="C92" s="17" t="s">
        <v>246</v>
      </c>
      <c r="D92" s="2">
        <v>45511</v>
      </c>
      <c r="E92" s="7" t="s">
        <v>247</v>
      </c>
      <c r="F92" s="7" t="s">
        <v>248</v>
      </c>
      <c r="G92" s="20">
        <f>(4502+3156)*1.23</f>
        <v>9419.34</v>
      </c>
      <c r="H92" s="4" t="s">
        <v>8</v>
      </c>
    </row>
    <row r="93" spans="1:8" ht="57.6" x14ac:dyDescent="0.3">
      <c r="A93" s="10">
        <v>92</v>
      </c>
      <c r="B93" s="1">
        <v>45146</v>
      </c>
      <c r="C93" s="16" t="s">
        <v>252</v>
      </c>
      <c r="D93" s="2">
        <v>45154</v>
      </c>
      <c r="E93" s="7" t="s">
        <v>253</v>
      </c>
      <c r="F93" s="7" t="s">
        <v>198</v>
      </c>
      <c r="G93" s="20">
        <v>59445.9</v>
      </c>
      <c r="H93" s="4" t="s">
        <v>8</v>
      </c>
    </row>
    <row r="94" spans="1:8" ht="28.8" x14ac:dyDescent="0.3">
      <c r="A94" s="10">
        <v>93</v>
      </c>
      <c r="B94" s="1">
        <v>45149</v>
      </c>
      <c r="C94" s="16" t="s">
        <v>284</v>
      </c>
      <c r="D94" s="2">
        <v>45199</v>
      </c>
      <c r="E94" s="21" t="s">
        <v>285</v>
      </c>
      <c r="F94" s="7" t="s">
        <v>286</v>
      </c>
      <c r="G94" s="20">
        <f>179440*1.23</f>
        <v>220711.19999999998</v>
      </c>
      <c r="H94" s="4" t="s">
        <v>8</v>
      </c>
    </row>
    <row r="95" spans="1:8" ht="72" x14ac:dyDescent="0.3">
      <c r="A95" s="10">
        <v>94</v>
      </c>
      <c r="B95" s="1">
        <v>45159</v>
      </c>
      <c r="C95" s="16" t="s">
        <v>254</v>
      </c>
      <c r="D95" s="2">
        <v>45230</v>
      </c>
      <c r="E95" s="7" t="s">
        <v>255</v>
      </c>
      <c r="F95" s="7" t="s">
        <v>251</v>
      </c>
      <c r="G95" s="20">
        <v>31359</v>
      </c>
      <c r="H95" s="4" t="s">
        <v>9</v>
      </c>
    </row>
    <row r="96" spans="1:8" ht="72" x14ac:dyDescent="0.3">
      <c r="A96" s="10">
        <v>95</v>
      </c>
      <c r="B96" s="1">
        <v>45162</v>
      </c>
      <c r="C96" s="16" t="s">
        <v>287</v>
      </c>
      <c r="D96" s="2">
        <v>45527</v>
      </c>
      <c r="E96" s="7" t="s">
        <v>288</v>
      </c>
      <c r="F96" s="7" t="s">
        <v>289</v>
      </c>
      <c r="G96" s="63">
        <f>(65702.1+40922.95)*1.23</f>
        <v>131148.81150000001</v>
      </c>
      <c r="H96" s="4" t="s">
        <v>8</v>
      </c>
    </row>
    <row r="97" spans="1:8" ht="57.6" x14ac:dyDescent="0.3">
      <c r="A97" s="10">
        <v>96</v>
      </c>
      <c r="B97" s="1">
        <v>45175</v>
      </c>
      <c r="C97" s="16" t="s">
        <v>249</v>
      </c>
      <c r="D97" s="2">
        <v>45539</v>
      </c>
      <c r="E97" s="17" t="s">
        <v>250</v>
      </c>
      <c r="F97" s="7" t="s">
        <v>251</v>
      </c>
      <c r="G97" s="20">
        <v>113191.02</v>
      </c>
      <c r="H97" s="4" t="s">
        <v>9</v>
      </c>
    </row>
    <row r="98" spans="1:8" ht="28.8" x14ac:dyDescent="0.3">
      <c r="A98" s="10">
        <v>97</v>
      </c>
      <c r="B98" s="29">
        <v>45177</v>
      </c>
      <c r="C98" s="16" t="s">
        <v>290</v>
      </c>
      <c r="D98" s="2">
        <v>45723</v>
      </c>
      <c r="E98" s="7" t="s">
        <v>291</v>
      </c>
      <c r="F98" s="7" t="s">
        <v>292</v>
      </c>
      <c r="G98" s="20" t="s">
        <v>293</v>
      </c>
      <c r="H98" s="4" t="s">
        <v>8</v>
      </c>
    </row>
    <row r="99" spans="1:8" ht="28.8" x14ac:dyDescent="0.3">
      <c r="A99" s="10">
        <v>98</v>
      </c>
      <c r="B99" s="29">
        <v>45177</v>
      </c>
      <c r="C99" s="16" t="s">
        <v>294</v>
      </c>
      <c r="D99" s="2">
        <v>45723</v>
      </c>
      <c r="E99" s="7" t="s">
        <v>295</v>
      </c>
      <c r="F99" s="7" t="s">
        <v>296</v>
      </c>
      <c r="G99" s="20">
        <v>59286</v>
      </c>
      <c r="H99" s="4" t="s">
        <v>8</v>
      </c>
    </row>
    <row r="100" spans="1:8" ht="43.2" x14ac:dyDescent="0.3">
      <c r="A100" s="10">
        <v>99</v>
      </c>
      <c r="B100" s="29">
        <v>45177</v>
      </c>
      <c r="C100" s="16" t="s">
        <v>297</v>
      </c>
      <c r="D100" s="2">
        <v>45723</v>
      </c>
      <c r="E100" s="7" t="s">
        <v>298</v>
      </c>
      <c r="F100" s="7" t="s">
        <v>299</v>
      </c>
      <c r="G100" s="20">
        <v>203089.36</v>
      </c>
      <c r="H100" s="4" t="s">
        <v>8</v>
      </c>
    </row>
    <row r="101" spans="1:8" ht="28.8" x14ac:dyDescent="0.3">
      <c r="A101" s="10">
        <v>100</v>
      </c>
      <c r="B101" s="1">
        <v>45183</v>
      </c>
      <c r="C101" s="64" t="s">
        <v>300</v>
      </c>
      <c r="D101" s="2">
        <v>45548</v>
      </c>
      <c r="E101" s="7" t="s">
        <v>301</v>
      </c>
      <c r="F101" s="7" t="s">
        <v>302</v>
      </c>
      <c r="G101" s="20">
        <v>33829.53</v>
      </c>
      <c r="H101" s="4" t="s">
        <v>8</v>
      </c>
    </row>
    <row r="102" spans="1:8" ht="57.6" x14ac:dyDescent="0.3">
      <c r="A102" s="10">
        <v>101</v>
      </c>
      <c r="B102" s="36">
        <v>45184</v>
      </c>
      <c r="C102" s="16" t="s">
        <v>303</v>
      </c>
      <c r="D102" s="30">
        <v>45549</v>
      </c>
      <c r="E102" s="7" t="s">
        <v>71</v>
      </c>
      <c r="F102" s="3" t="s">
        <v>304</v>
      </c>
      <c r="G102" s="20">
        <v>47970</v>
      </c>
      <c r="H102" s="4" t="s">
        <v>8</v>
      </c>
    </row>
    <row r="103" spans="1:8" ht="28.8" x14ac:dyDescent="0.3">
      <c r="A103" s="10">
        <v>102</v>
      </c>
      <c r="B103" s="36">
        <v>45188</v>
      </c>
      <c r="C103" s="16" t="s">
        <v>305</v>
      </c>
      <c r="D103" s="30">
        <v>45553</v>
      </c>
      <c r="E103" s="7" t="s">
        <v>306</v>
      </c>
      <c r="F103" s="7" t="s">
        <v>307</v>
      </c>
      <c r="G103" s="20">
        <v>31816.41</v>
      </c>
      <c r="H103" s="4" t="s">
        <v>8</v>
      </c>
    </row>
    <row r="104" spans="1:8" ht="43.2" x14ac:dyDescent="0.3">
      <c r="A104" s="10">
        <v>103</v>
      </c>
      <c r="B104" s="36">
        <v>45200</v>
      </c>
      <c r="C104" s="16" t="s">
        <v>315</v>
      </c>
      <c r="D104" s="30">
        <v>45565</v>
      </c>
      <c r="E104" s="7" t="s">
        <v>316</v>
      </c>
      <c r="F104" s="7" t="s">
        <v>317</v>
      </c>
      <c r="G104" s="20">
        <v>57382.01</v>
      </c>
      <c r="H104" s="4" t="s">
        <v>9</v>
      </c>
    </row>
    <row r="105" spans="1:8" ht="57.6" x14ac:dyDescent="0.3">
      <c r="A105" s="10">
        <v>104</v>
      </c>
      <c r="B105" s="1">
        <v>45201</v>
      </c>
      <c r="C105" s="16" t="s">
        <v>311</v>
      </c>
      <c r="D105" s="2">
        <v>45384</v>
      </c>
      <c r="E105" s="7" t="s">
        <v>312</v>
      </c>
      <c r="F105" s="66" t="s">
        <v>313</v>
      </c>
      <c r="G105" s="20">
        <f>249780*1.23</f>
        <v>307229.40000000002</v>
      </c>
      <c r="H105" s="4" t="s">
        <v>314</v>
      </c>
    </row>
    <row r="106" spans="1:8" ht="100.8" x14ac:dyDescent="0.3">
      <c r="A106" s="10">
        <v>105</v>
      </c>
      <c r="B106" s="1">
        <v>45204</v>
      </c>
      <c r="C106" s="17" t="s">
        <v>308</v>
      </c>
      <c r="D106" s="2">
        <v>45569</v>
      </c>
      <c r="E106" s="15" t="s">
        <v>309</v>
      </c>
      <c r="F106" s="65" t="s">
        <v>310</v>
      </c>
      <c r="G106" s="20">
        <f>1.23*(46255.27+7035+84564)</f>
        <v>169560.75209999998</v>
      </c>
      <c r="H106" s="4" t="s">
        <v>8</v>
      </c>
    </row>
    <row r="107" spans="1:8" ht="28.8" x14ac:dyDescent="0.3">
      <c r="A107" s="10">
        <v>106</v>
      </c>
      <c r="B107" s="36">
        <v>45205</v>
      </c>
      <c r="C107" s="16" t="s">
        <v>323</v>
      </c>
      <c r="D107" s="30">
        <v>45265</v>
      </c>
      <c r="E107" s="7" t="s">
        <v>324</v>
      </c>
      <c r="F107" s="21" t="s">
        <v>325</v>
      </c>
      <c r="G107" s="20">
        <v>153504</v>
      </c>
      <c r="H107" s="4" t="s">
        <v>9</v>
      </c>
    </row>
    <row r="108" spans="1:8" ht="43.2" x14ac:dyDescent="0.3">
      <c r="A108" s="10">
        <v>107</v>
      </c>
      <c r="B108" s="36">
        <v>45208</v>
      </c>
      <c r="C108" s="16" t="s">
        <v>318</v>
      </c>
      <c r="D108" s="30">
        <v>45278</v>
      </c>
      <c r="E108" s="7" t="s">
        <v>319</v>
      </c>
      <c r="F108" s="7" t="s">
        <v>320</v>
      </c>
      <c r="G108" s="20">
        <v>108500</v>
      </c>
      <c r="H108" s="4" t="s">
        <v>9</v>
      </c>
    </row>
    <row r="109" spans="1:8" ht="43.2" x14ac:dyDescent="0.3">
      <c r="A109" s="10">
        <v>108</v>
      </c>
      <c r="B109" s="36">
        <v>45215</v>
      </c>
      <c r="C109" s="16" t="s">
        <v>321</v>
      </c>
      <c r="D109" s="30">
        <v>45259</v>
      </c>
      <c r="E109" s="7" t="s">
        <v>322</v>
      </c>
      <c r="F109" s="7" t="s">
        <v>227</v>
      </c>
      <c r="G109" s="20">
        <v>93636</v>
      </c>
      <c r="H109" s="4" t="s">
        <v>9</v>
      </c>
    </row>
    <row r="110" spans="1:8" ht="43.2" x14ac:dyDescent="0.3">
      <c r="A110" s="10">
        <v>109</v>
      </c>
      <c r="B110" s="36">
        <v>45218</v>
      </c>
      <c r="C110" s="16" t="s">
        <v>326</v>
      </c>
      <c r="D110" s="30">
        <v>45583</v>
      </c>
      <c r="E110" s="7" t="s">
        <v>327</v>
      </c>
      <c r="F110" s="7" t="s">
        <v>328</v>
      </c>
      <c r="G110" s="20">
        <v>90572.28</v>
      </c>
      <c r="H110" s="4" t="s">
        <v>8</v>
      </c>
    </row>
    <row r="111" spans="1:8" ht="28.8" x14ac:dyDescent="0.3">
      <c r="A111" s="10">
        <v>110</v>
      </c>
      <c r="B111" s="36">
        <v>45226</v>
      </c>
      <c r="C111" s="16" t="s">
        <v>329</v>
      </c>
      <c r="D111" s="30">
        <v>45591</v>
      </c>
      <c r="E111" s="7" t="s">
        <v>324</v>
      </c>
      <c r="F111" s="21" t="s">
        <v>325</v>
      </c>
      <c r="G111" s="20">
        <v>1166040</v>
      </c>
      <c r="H111" s="4" t="s">
        <v>9</v>
      </c>
    </row>
    <row r="112" spans="1:8" ht="28.8" x14ac:dyDescent="0.3">
      <c r="A112" s="10">
        <v>111</v>
      </c>
      <c r="B112" s="36">
        <v>45226</v>
      </c>
      <c r="C112" s="16" t="s">
        <v>333</v>
      </c>
      <c r="D112" s="30">
        <v>45956</v>
      </c>
      <c r="E112" s="7" t="s">
        <v>334</v>
      </c>
      <c r="F112" s="7" t="s">
        <v>335</v>
      </c>
      <c r="G112" s="20">
        <v>7380</v>
      </c>
      <c r="H112" s="4" t="s">
        <v>9</v>
      </c>
    </row>
    <row r="113" spans="1:8" ht="28.8" x14ac:dyDescent="0.3">
      <c r="A113" s="10">
        <v>112</v>
      </c>
      <c r="B113" s="1">
        <v>45226</v>
      </c>
      <c r="C113" s="16" t="s">
        <v>336</v>
      </c>
      <c r="D113" s="2">
        <v>45591</v>
      </c>
      <c r="E113" s="60" t="s">
        <v>337</v>
      </c>
      <c r="F113" s="60" t="s">
        <v>242</v>
      </c>
      <c r="G113" s="47">
        <v>738</v>
      </c>
      <c r="H113" s="4" t="s">
        <v>9</v>
      </c>
    </row>
    <row r="114" spans="1:8" ht="28.8" x14ac:dyDescent="0.3">
      <c r="A114" s="10">
        <v>113</v>
      </c>
      <c r="B114" s="1">
        <v>45230</v>
      </c>
      <c r="C114" s="16" t="s">
        <v>330</v>
      </c>
      <c r="D114" s="2">
        <v>45247</v>
      </c>
      <c r="E114" s="67" t="s">
        <v>331</v>
      </c>
      <c r="F114" s="7" t="s">
        <v>332</v>
      </c>
      <c r="G114" s="20">
        <v>11265.59</v>
      </c>
      <c r="H114" s="4" t="s">
        <v>8</v>
      </c>
    </row>
    <row r="115" spans="1:8" ht="43.2" x14ac:dyDescent="0.3">
      <c r="A115" s="10">
        <v>114</v>
      </c>
      <c r="B115" s="29">
        <v>45232</v>
      </c>
      <c r="C115" s="16" t="s">
        <v>338</v>
      </c>
      <c r="D115" s="33">
        <v>45291</v>
      </c>
      <c r="E115" s="7" t="s">
        <v>339</v>
      </c>
      <c r="F115" s="7" t="s">
        <v>340</v>
      </c>
      <c r="G115" s="20">
        <f>88000*1.23</f>
        <v>108240</v>
      </c>
      <c r="H115" s="4" t="s">
        <v>9</v>
      </c>
    </row>
    <row r="116" spans="1:8" ht="43.2" x14ac:dyDescent="0.3">
      <c r="A116" s="10">
        <v>115</v>
      </c>
      <c r="B116" s="1">
        <v>45239</v>
      </c>
      <c r="C116" s="16" t="s">
        <v>341</v>
      </c>
      <c r="D116" s="2">
        <v>45278</v>
      </c>
      <c r="E116" s="68" t="s">
        <v>342</v>
      </c>
      <c r="F116" s="17" t="s">
        <v>343</v>
      </c>
      <c r="G116" s="20" t="s">
        <v>344</v>
      </c>
      <c r="H116" s="4" t="s">
        <v>8</v>
      </c>
    </row>
    <row r="117" spans="1:8" ht="28.8" x14ac:dyDescent="0.3">
      <c r="A117" s="10">
        <v>116</v>
      </c>
      <c r="B117" s="1">
        <v>45240</v>
      </c>
      <c r="C117" s="16" t="s">
        <v>345</v>
      </c>
      <c r="D117" s="2">
        <v>45310</v>
      </c>
      <c r="E117" s="7" t="s">
        <v>346</v>
      </c>
      <c r="F117" s="7" t="s">
        <v>347</v>
      </c>
      <c r="G117" s="20">
        <v>52653.35</v>
      </c>
      <c r="H117" s="4" t="s">
        <v>8</v>
      </c>
    </row>
    <row r="118" spans="1:8" ht="28.8" x14ac:dyDescent="0.3">
      <c r="A118" s="10">
        <v>117</v>
      </c>
      <c r="B118" s="1">
        <v>45240</v>
      </c>
      <c r="C118" s="16" t="s">
        <v>348</v>
      </c>
      <c r="D118" s="2">
        <v>45473</v>
      </c>
      <c r="E118" s="7" t="s">
        <v>349</v>
      </c>
      <c r="F118" s="7" t="s">
        <v>350</v>
      </c>
      <c r="G118" s="20">
        <v>24354</v>
      </c>
      <c r="H118" s="4" t="s">
        <v>9</v>
      </c>
    </row>
    <row r="119" spans="1:8" ht="28.8" x14ac:dyDescent="0.3">
      <c r="A119" s="10">
        <v>118</v>
      </c>
      <c r="B119" s="36">
        <v>45240</v>
      </c>
      <c r="C119" s="16" t="s">
        <v>353</v>
      </c>
      <c r="D119" s="30">
        <v>45605</v>
      </c>
      <c r="E119" s="7" t="s">
        <v>354</v>
      </c>
      <c r="F119" s="7" t="s">
        <v>355</v>
      </c>
      <c r="G119" s="20">
        <v>1102080</v>
      </c>
      <c r="H119" s="5" t="s">
        <v>8</v>
      </c>
    </row>
    <row r="120" spans="1:8" ht="57.6" x14ac:dyDescent="0.3">
      <c r="A120" s="10">
        <v>119</v>
      </c>
      <c r="B120" s="39">
        <v>45244</v>
      </c>
      <c r="C120" s="16" t="s">
        <v>356</v>
      </c>
      <c r="D120" s="32">
        <v>45275</v>
      </c>
      <c r="E120" s="7" t="s">
        <v>357</v>
      </c>
      <c r="F120" s="7" t="s">
        <v>358</v>
      </c>
      <c r="G120" s="20">
        <v>22660.5</v>
      </c>
      <c r="H120" s="4" t="s">
        <v>9</v>
      </c>
    </row>
    <row r="121" spans="1:8" ht="28.8" x14ac:dyDescent="0.3">
      <c r="A121" s="10">
        <v>120</v>
      </c>
      <c r="B121" s="36">
        <v>45245</v>
      </c>
      <c r="C121" s="16" t="s">
        <v>351</v>
      </c>
      <c r="D121" s="30">
        <v>45329</v>
      </c>
      <c r="E121" s="7" t="s">
        <v>352</v>
      </c>
      <c r="F121" s="7" t="s">
        <v>258</v>
      </c>
      <c r="G121" s="20">
        <v>118375.2</v>
      </c>
      <c r="H121" s="4" t="s">
        <v>8</v>
      </c>
    </row>
    <row r="122" spans="1:8" x14ac:dyDescent="0.3">
      <c r="A122" s="10">
        <v>121</v>
      </c>
      <c r="B122" s="1">
        <v>45247</v>
      </c>
      <c r="C122" s="16" t="s">
        <v>367</v>
      </c>
      <c r="D122" s="2">
        <v>45247</v>
      </c>
      <c r="E122" s="7" t="s">
        <v>368</v>
      </c>
      <c r="F122" s="21" t="s">
        <v>10</v>
      </c>
      <c r="G122" s="22">
        <v>700</v>
      </c>
      <c r="H122" s="4" t="s">
        <v>9</v>
      </c>
    </row>
    <row r="123" spans="1:8" ht="72" x14ac:dyDescent="0.3">
      <c r="A123" s="10">
        <v>122</v>
      </c>
      <c r="B123" s="36">
        <v>45248</v>
      </c>
      <c r="C123" s="16" t="s">
        <v>364</v>
      </c>
      <c r="D123" s="30">
        <v>45308</v>
      </c>
      <c r="E123" s="7" t="s">
        <v>365</v>
      </c>
      <c r="F123" s="7" t="s">
        <v>366</v>
      </c>
      <c r="G123" s="20">
        <f>33000*1.23</f>
        <v>40590</v>
      </c>
      <c r="H123" s="4" t="s">
        <v>9</v>
      </c>
    </row>
    <row r="124" spans="1:8" ht="28.8" x14ac:dyDescent="0.3">
      <c r="A124" s="10">
        <v>123</v>
      </c>
      <c r="B124" s="36">
        <v>45250</v>
      </c>
      <c r="C124" s="16" t="s">
        <v>362</v>
      </c>
      <c r="D124" s="30">
        <v>45278</v>
      </c>
      <c r="E124" s="7" t="s">
        <v>363</v>
      </c>
      <c r="F124" s="17" t="s">
        <v>361</v>
      </c>
      <c r="G124" s="20">
        <f>(92783.1+46932+8839.6)*1.23</f>
        <v>182722.28100000002</v>
      </c>
      <c r="H124" s="4" t="s">
        <v>8</v>
      </c>
    </row>
    <row r="125" spans="1:8" ht="72" x14ac:dyDescent="0.3">
      <c r="A125" s="10">
        <v>124</v>
      </c>
      <c r="B125" s="1">
        <v>45254</v>
      </c>
      <c r="C125" s="16" t="s">
        <v>369</v>
      </c>
      <c r="D125" s="2">
        <v>45275</v>
      </c>
      <c r="E125" s="7" t="s">
        <v>370</v>
      </c>
      <c r="F125" s="7" t="s">
        <v>371</v>
      </c>
      <c r="G125" s="20">
        <v>23985</v>
      </c>
      <c r="H125" s="4" t="s">
        <v>9</v>
      </c>
    </row>
    <row r="126" spans="1:8" ht="100.8" x14ac:dyDescent="0.3">
      <c r="A126" s="10">
        <v>125</v>
      </c>
      <c r="B126" s="29">
        <v>45257</v>
      </c>
      <c r="C126" s="17" t="s">
        <v>359</v>
      </c>
      <c r="D126" s="33">
        <v>45622</v>
      </c>
      <c r="E126" s="7" t="s">
        <v>360</v>
      </c>
      <c r="F126" s="62" t="s">
        <v>361</v>
      </c>
      <c r="G126" s="20">
        <f>(92783.1+46932+8839.6)*1.23</f>
        <v>182722.28100000002</v>
      </c>
      <c r="H126" s="4" t="s">
        <v>8</v>
      </c>
    </row>
    <row r="127" spans="1:8" ht="86.4" x14ac:dyDescent="0.3">
      <c r="A127" s="10">
        <v>126</v>
      </c>
      <c r="B127" s="1">
        <v>45258</v>
      </c>
      <c r="C127" s="16" t="s">
        <v>381</v>
      </c>
      <c r="D127" s="2">
        <v>45351</v>
      </c>
      <c r="E127" s="7" t="s">
        <v>382</v>
      </c>
      <c r="F127" s="7" t="s">
        <v>383</v>
      </c>
      <c r="G127" s="20">
        <v>151360.76999999999</v>
      </c>
      <c r="H127" s="4" t="s">
        <v>9</v>
      </c>
    </row>
    <row r="128" spans="1:8" ht="57.6" x14ac:dyDescent="0.3">
      <c r="A128" s="10">
        <v>127</v>
      </c>
      <c r="B128" s="36">
        <v>45264</v>
      </c>
      <c r="C128" s="16" t="s">
        <v>372</v>
      </c>
      <c r="D128" s="30">
        <v>45446</v>
      </c>
      <c r="E128" s="7" t="s">
        <v>373</v>
      </c>
      <c r="F128" s="7" t="s">
        <v>374</v>
      </c>
      <c r="G128" s="20">
        <v>159531</v>
      </c>
      <c r="H128" s="4" t="s">
        <v>9</v>
      </c>
    </row>
    <row r="129" spans="1:8" ht="28.8" x14ac:dyDescent="0.3">
      <c r="A129" s="10">
        <v>128</v>
      </c>
      <c r="B129" s="36">
        <v>45264</v>
      </c>
      <c r="C129" s="16" t="s">
        <v>375</v>
      </c>
      <c r="D129" s="34">
        <v>45994</v>
      </c>
      <c r="E129" s="7" t="s">
        <v>376</v>
      </c>
      <c r="F129" s="7" t="s">
        <v>377</v>
      </c>
      <c r="G129" s="22">
        <v>4920</v>
      </c>
      <c r="H129" s="4" t="s">
        <v>9</v>
      </c>
    </row>
    <row r="130" spans="1:8" ht="43.2" x14ac:dyDescent="0.3">
      <c r="A130" s="10">
        <v>129</v>
      </c>
      <c r="B130" s="1">
        <v>45266</v>
      </c>
      <c r="C130" s="16" t="s">
        <v>378</v>
      </c>
      <c r="D130" s="2">
        <v>45387</v>
      </c>
      <c r="E130" s="7" t="s">
        <v>380</v>
      </c>
      <c r="F130" s="7" t="s">
        <v>379</v>
      </c>
      <c r="G130" s="20">
        <f>377000*1.23</f>
        <v>463710</v>
      </c>
      <c r="H130" s="4" t="s">
        <v>314</v>
      </c>
    </row>
    <row r="131" spans="1:8" ht="28.8" x14ac:dyDescent="0.3">
      <c r="A131" s="10">
        <v>130</v>
      </c>
      <c r="B131" s="1">
        <v>45278</v>
      </c>
      <c r="C131" s="16" t="s">
        <v>384</v>
      </c>
      <c r="D131" s="2">
        <v>45643</v>
      </c>
      <c r="E131" s="7" t="s">
        <v>385</v>
      </c>
      <c r="F131" s="7" t="s">
        <v>15</v>
      </c>
      <c r="G131" s="20">
        <f>14062.21*1.23</f>
        <v>17296.5183</v>
      </c>
      <c r="H131" s="4" t="s">
        <v>8</v>
      </c>
    </row>
    <row r="132" spans="1:8" ht="57.6" x14ac:dyDescent="0.3">
      <c r="A132" s="10">
        <v>131</v>
      </c>
      <c r="B132" s="1">
        <v>45279</v>
      </c>
      <c r="C132" s="17" t="s">
        <v>389</v>
      </c>
      <c r="D132" s="2">
        <v>45657</v>
      </c>
      <c r="E132" s="7" t="s">
        <v>390</v>
      </c>
      <c r="F132" s="7" t="s">
        <v>391</v>
      </c>
      <c r="G132" s="20">
        <f>29412.69</f>
        <v>29412.69</v>
      </c>
      <c r="H132" s="4" t="s">
        <v>8</v>
      </c>
    </row>
    <row r="133" spans="1:8" ht="28.8" x14ac:dyDescent="0.3">
      <c r="A133" s="10">
        <v>132</v>
      </c>
      <c r="B133" s="1">
        <v>45280</v>
      </c>
      <c r="C133" s="16" t="s">
        <v>386</v>
      </c>
      <c r="D133" s="2">
        <v>45287</v>
      </c>
      <c r="E133" s="7" t="s">
        <v>387</v>
      </c>
      <c r="F133" s="7" t="s">
        <v>388</v>
      </c>
      <c r="G133" s="20">
        <v>29726.639999999999</v>
      </c>
      <c r="H133" s="4" t="s">
        <v>8</v>
      </c>
    </row>
    <row r="134" spans="1:8" ht="43.2" x14ac:dyDescent="0.3">
      <c r="A134" s="10">
        <v>133</v>
      </c>
      <c r="B134" s="1">
        <v>45280</v>
      </c>
      <c r="C134" s="16" t="s">
        <v>394</v>
      </c>
      <c r="D134" s="2">
        <v>47106</v>
      </c>
      <c r="E134" s="7" t="s">
        <v>395</v>
      </c>
      <c r="F134" s="7" t="s">
        <v>213</v>
      </c>
      <c r="G134" s="20">
        <v>21697.200000000001</v>
      </c>
      <c r="H134" s="4" t="s">
        <v>8</v>
      </c>
    </row>
    <row r="135" spans="1:8" ht="57.6" x14ac:dyDescent="0.3">
      <c r="A135" s="10">
        <v>134</v>
      </c>
      <c r="B135" s="1">
        <v>45287</v>
      </c>
      <c r="C135" s="16" t="s">
        <v>392</v>
      </c>
      <c r="D135" s="2">
        <v>45347</v>
      </c>
      <c r="E135" s="7" t="s">
        <v>393</v>
      </c>
      <c r="F135" s="7" t="s">
        <v>39</v>
      </c>
      <c r="G135" s="20">
        <v>159900</v>
      </c>
      <c r="H135" s="4" t="s">
        <v>9</v>
      </c>
    </row>
    <row r="136" spans="1:8" ht="28.8" x14ac:dyDescent="0.3">
      <c r="A136" s="10">
        <v>135</v>
      </c>
      <c r="B136" s="1">
        <v>45289</v>
      </c>
      <c r="C136" s="16" t="s">
        <v>396</v>
      </c>
      <c r="D136" s="2">
        <v>45654</v>
      </c>
      <c r="E136" s="7" t="s">
        <v>397</v>
      </c>
      <c r="F136" s="7" t="s">
        <v>398</v>
      </c>
      <c r="G136" s="20">
        <v>12230.11</v>
      </c>
      <c r="H136" s="4" t="s">
        <v>8</v>
      </c>
    </row>
    <row r="137" spans="1:8" x14ac:dyDescent="0.3">
      <c r="A137" s="10">
        <v>136</v>
      </c>
      <c r="B137" s="1"/>
      <c r="C137" s="18"/>
      <c r="D137" s="2"/>
      <c r="E137" s="21"/>
      <c r="F137" s="21"/>
      <c r="G137" s="22"/>
      <c r="H137" s="4"/>
    </row>
    <row r="138" spans="1:8" x14ac:dyDescent="0.3">
      <c r="A138" s="10">
        <v>137</v>
      </c>
      <c r="B138" s="1"/>
      <c r="C138" s="18"/>
      <c r="D138" s="2"/>
      <c r="E138" s="21"/>
      <c r="F138" s="21"/>
      <c r="G138" s="22"/>
      <c r="H138" s="4"/>
    </row>
    <row r="139" spans="1:8" x14ac:dyDescent="0.3">
      <c r="A139" s="10">
        <v>138</v>
      </c>
      <c r="B139" s="1"/>
      <c r="C139" s="18"/>
      <c r="D139" s="2"/>
      <c r="E139" s="21"/>
      <c r="F139" s="24"/>
      <c r="G139" s="22"/>
      <c r="H139" s="4"/>
    </row>
    <row r="140" spans="1:8" x14ac:dyDescent="0.3">
      <c r="A140" s="10">
        <v>139</v>
      </c>
      <c r="B140" s="1"/>
      <c r="C140" s="18"/>
      <c r="D140" s="2"/>
      <c r="E140" s="21"/>
      <c r="F140" s="21"/>
      <c r="G140" s="22"/>
      <c r="H140" s="4"/>
    </row>
    <row r="141" spans="1:8" x14ac:dyDescent="0.3">
      <c r="A141" s="10">
        <v>140</v>
      </c>
      <c r="B141" s="1"/>
      <c r="C141" s="25"/>
      <c r="D141" s="2"/>
      <c r="E141" s="23"/>
      <c r="F141" s="21"/>
      <c r="G141" s="22"/>
      <c r="H141" s="4"/>
    </row>
    <row r="142" spans="1:8" x14ac:dyDescent="0.3">
      <c r="A142" s="10">
        <v>141</v>
      </c>
      <c r="B142" s="1"/>
      <c r="C142" s="18"/>
      <c r="D142" s="2"/>
      <c r="E142" s="21"/>
      <c r="F142" s="21"/>
      <c r="G142" s="22"/>
      <c r="H142" s="4"/>
    </row>
    <row r="143" spans="1:8" x14ac:dyDescent="0.3">
      <c r="A143" s="10">
        <v>142</v>
      </c>
      <c r="B143" s="1"/>
      <c r="C143" s="18"/>
      <c r="D143" s="2"/>
      <c r="E143" s="28"/>
      <c r="F143" s="21"/>
      <c r="G143" s="22"/>
      <c r="H143" s="4"/>
    </row>
    <row r="144" spans="1:8" x14ac:dyDescent="0.3">
      <c r="A144" s="10">
        <v>143</v>
      </c>
      <c r="B144" s="1"/>
      <c r="C144" s="18"/>
      <c r="D144" s="2"/>
      <c r="E144" s="40"/>
      <c r="F144" s="21"/>
      <c r="G144" s="22"/>
      <c r="H144" s="4"/>
    </row>
    <row r="145" spans="1:8" x14ac:dyDescent="0.3">
      <c r="A145" s="10">
        <v>144</v>
      </c>
      <c r="B145" s="1"/>
      <c r="C145" s="18"/>
      <c r="D145" s="2"/>
      <c r="E145" s="21"/>
      <c r="F145" s="21"/>
      <c r="G145" s="22"/>
      <c r="H145" s="4"/>
    </row>
    <row r="146" spans="1:8" x14ac:dyDescent="0.3">
      <c r="A146" s="10">
        <v>145</v>
      </c>
      <c r="B146" s="1"/>
      <c r="C146" s="18"/>
      <c r="D146" s="2"/>
      <c r="E146" s="21"/>
      <c r="F146" s="21"/>
      <c r="G146" s="22"/>
      <c r="H146" s="4"/>
    </row>
    <row r="147" spans="1:8" x14ac:dyDescent="0.3">
      <c r="A147" s="10">
        <v>146</v>
      </c>
      <c r="B147" s="1"/>
      <c r="C147" s="18"/>
      <c r="D147" s="2"/>
      <c r="E147" s="21"/>
      <c r="F147" s="21"/>
      <c r="G147" s="22"/>
      <c r="H147" s="4"/>
    </row>
    <row r="148" spans="1:8" x14ac:dyDescent="0.3">
      <c r="A148" s="10">
        <v>147</v>
      </c>
      <c r="B148" s="1"/>
      <c r="C148" s="18"/>
      <c r="D148" s="2"/>
      <c r="E148" s="21"/>
      <c r="F148" s="21"/>
      <c r="G148" s="22"/>
      <c r="H148" s="4"/>
    </row>
    <row r="149" spans="1:8" x14ac:dyDescent="0.3">
      <c r="A149" s="10">
        <v>148</v>
      </c>
      <c r="B149" s="1"/>
      <c r="C149" s="18"/>
      <c r="D149" s="2"/>
      <c r="E149" s="27"/>
      <c r="F149" s="41"/>
      <c r="G149" s="47"/>
      <c r="H149" s="4"/>
    </row>
    <row r="150" spans="1:8" x14ac:dyDescent="0.3">
      <c r="A150" s="10">
        <v>149</v>
      </c>
      <c r="B150" s="1"/>
      <c r="C150" s="18"/>
      <c r="D150" s="2"/>
      <c r="E150" s="21"/>
      <c r="F150" s="21"/>
      <c r="G150" s="22"/>
      <c r="H150" s="4"/>
    </row>
    <row r="151" spans="1:8" x14ac:dyDescent="0.3">
      <c r="A151" s="10">
        <v>150</v>
      </c>
      <c r="B151" s="1"/>
      <c r="C151" s="18"/>
      <c r="D151" s="2"/>
      <c r="E151" s="21"/>
      <c r="F151" s="21"/>
      <c r="G151" s="22"/>
      <c r="H151" s="4"/>
    </row>
    <row r="152" spans="1:8" x14ac:dyDescent="0.3">
      <c r="A152" s="10">
        <v>151</v>
      </c>
      <c r="B152" s="1"/>
      <c r="C152" s="18"/>
      <c r="D152" s="2"/>
      <c r="E152" s="21"/>
      <c r="F152" s="21"/>
      <c r="G152" s="22"/>
      <c r="H152" s="4"/>
    </row>
    <row r="153" spans="1:8" x14ac:dyDescent="0.3">
      <c r="A153" s="10">
        <v>152</v>
      </c>
      <c r="B153" s="1"/>
      <c r="C153" s="18"/>
      <c r="D153" s="2"/>
      <c r="E153" s="21"/>
      <c r="F153" s="21"/>
      <c r="G153" s="22"/>
      <c r="H153" s="4"/>
    </row>
    <row r="154" spans="1:8" x14ac:dyDescent="0.3">
      <c r="A154" s="10">
        <v>153</v>
      </c>
      <c r="B154" s="1"/>
      <c r="C154" s="18"/>
      <c r="D154" s="2"/>
      <c r="E154" s="21"/>
      <c r="F154" s="21"/>
      <c r="G154" s="22"/>
      <c r="H154" s="4"/>
    </row>
    <row r="155" spans="1:8" x14ac:dyDescent="0.3">
      <c r="A155" s="10">
        <v>154</v>
      </c>
      <c r="B155" s="1"/>
      <c r="C155" s="18"/>
      <c r="D155" s="2"/>
      <c r="E155" s="21"/>
      <c r="F155" s="21"/>
      <c r="G155" s="22"/>
      <c r="H155" s="4"/>
    </row>
    <row r="156" spans="1:8" x14ac:dyDescent="0.3">
      <c r="A156" s="10">
        <v>155</v>
      </c>
      <c r="B156" s="1"/>
      <c r="C156" s="43"/>
      <c r="D156" s="2"/>
      <c r="E156" s="21"/>
      <c r="F156" s="21"/>
      <c r="G156" s="22"/>
      <c r="H156" s="4"/>
    </row>
    <row r="157" spans="1:8" x14ac:dyDescent="0.3">
      <c r="A157" s="10">
        <v>156</v>
      </c>
      <c r="B157" s="1"/>
      <c r="C157" s="18"/>
      <c r="D157" s="2"/>
      <c r="E157" s="21"/>
      <c r="F157" s="21"/>
      <c r="G157" s="22"/>
      <c r="H157" s="4"/>
    </row>
    <row r="158" spans="1:8" x14ac:dyDescent="0.3">
      <c r="A158" s="10">
        <v>157</v>
      </c>
      <c r="B158" s="1"/>
      <c r="C158" s="18"/>
      <c r="D158" s="2"/>
      <c r="E158" s="21"/>
      <c r="F158" s="21"/>
      <c r="G158" s="22"/>
      <c r="H158" s="4"/>
    </row>
    <row r="159" spans="1:8" x14ac:dyDescent="0.3">
      <c r="A159" s="10">
        <v>158</v>
      </c>
      <c r="B159" s="1"/>
      <c r="C159" s="18"/>
      <c r="D159" s="2"/>
      <c r="E159" s="21"/>
      <c r="F159" s="21"/>
      <c r="G159" s="22"/>
      <c r="H159" s="4"/>
    </row>
    <row r="160" spans="1:8" x14ac:dyDescent="0.3">
      <c r="A160" s="10">
        <v>159</v>
      </c>
      <c r="B160" s="1"/>
      <c r="C160" s="18"/>
      <c r="D160" s="2"/>
      <c r="E160" s="42"/>
      <c r="F160" s="23"/>
      <c r="G160" s="22"/>
      <c r="H160" s="4"/>
    </row>
    <row r="161" spans="1:8" x14ac:dyDescent="0.3">
      <c r="A161" s="10">
        <v>160</v>
      </c>
      <c r="B161" s="1"/>
      <c r="C161" s="18"/>
      <c r="D161" s="2"/>
      <c r="E161" s="21"/>
      <c r="F161" s="21"/>
      <c r="G161" s="22"/>
      <c r="H161" s="4"/>
    </row>
    <row r="162" spans="1:8" x14ac:dyDescent="0.3">
      <c r="A162" s="10">
        <v>161</v>
      </c>
      <c r="B162" s="1"/>
      <c r="C162" s="18"/>
      <c r="D162" s="2"/>
      <c r="E162" s="21"/>
      <c r="F162" s="21"/>
      <c r="G162" s="22"/>
      <c r="H162" s="4"/>
    </row>
    <row r="163" spans="1:8" x14ac:dyDescent="0.3">
      <c r="A163" s="10">
        <v>162</v>
      </c>
      <c r="B163" s="1"/>
      <c r="C163" s="18"/>
      <c r="D163" s="2"/>
      <c r="E163" s="21"/>
      <c r="F163" s="21"/>
      <c r="G163" s="22"/>
      <c r="H163" s="4"/>
    </row>
    <row r="164" spans="1:8" x14ac:dyDescent="0.3">
      <c r="A164" s="10">
        <v>163</v>
      </c>
      <c r="B164" s="1"/>
      <c r="C164" s="18"/>
      <c r="D164" s="2"/>
      <c r="E164" s="21"/>
      <c r="F164" s="21"/>
      <c r="G164" s="22"/>
      <c r="H164" s="4"/>
    </row>
    <row r="165" spans="1:8" x14ac:dyDescent="0.3">
      <c r="A165" s="10">
        <v>164</v>
      </c>
      <c r="B165" s="1"/>
      <c r="C165" s="18"/>
      <c r="D165" s="2"/>
      <c r="E165" s="21"/>
      <c r="F165" s="17"/>
      <c r="G165" s="22"/>
      <c r="H165" s="4"/>
    </row>
    <row r="166" spans="1:8" x14ac:dyDescent="0.3">
      <c r="A166" s="10">
        <v>165</v>
      </c>
      <c r="B166" s="1"/>
      <c r="C166" s="18"/>
      <c r="D166" s="2"/>
      <c r="E166" s="21"/>
      <c r="F166" s="21"/>
      <c r="G166" s="22"/>
      <c r="H166" s="4"/>
    </row>
    <row r="167" spans="1:8" x14ac:dyDescent="0.3">
      <c r="A167" s="10">
        <v>166</v>
      </c>
      <c r="B167" s="1"/>
      <c r="C167" s="18"/>
      <c r="D167" s="2"/>
      <c r="E167" s="21"/>
      <c r="F167" s="21"/>
      <c r="G167" s="22"/>
      <c r="H167" s="4"/>
    </row>
    <row r="168" spans="1:8" x14ac:dyDescent="0.3">
      <c r="A168" s="10">
        <v>167</v>
      </c>
      <c r="B168" s="1"/>
      <c r="C168" s="18"/>
      <c r="D168" s="2"/>
      <c r="E168" s="21"/>
      <c r="F168" s="21"/>
      <c r="G168" s="22"/>
      <c r="H168" s="4"/>
    </row>
    <row r="169" spans="1:8" x14ac:dyDescent="0.3">
      <c r="A169" s="10">
        <v>168</v>
      </c>
      <c r="B169" s="1"/>
      <c r="C169" s="18"/>
      <c r="D169" s="2"/>
      <c r="E169" s="21"/>
      <c r="F169" s="21"/>
      <c r="G169" s="22"/>
      <c r="H169" s="4"/>
    </row>
    <row r="170" spans="1:8" x14ac:dyDescent="0.3">
      <c r="A170" s="10">
        <v>169</v>
      </c>
      <c r="B170" s="1"/>
      <c r="C170" s="44"/>
      <c r="D170" s="2"/>
      <c r="E170" s="21"/>
      <c r="F170" s="21"/>
      <c r="G170" s="22"/>
      <c r="H170" s="4"/>
    </row>
    <row r="171" spans="1:8" x14ac:dyDescent="0.3">
      <c r="A171" s="10">
        <v>170</v>
      </c>
      <c r="B171" s="1"/>
      <c r="C171" s="18"/>
      <c r="D171" s="2"/>
      <c r="E171" s="21"/>
      <c r="F171" s="21"/>
      <c r="G171" s="22"/>
      <c r="H171" s="4"/>
    </row>
    <row r="172" spans="1:8" x14ac:dyDescent="0.3">
      <c r="A172" s="10">
        <v>171</v>
      </c>
      <c r="B172" s="1"/>
      <c r="C172" s="18"/>
      <c r="D172" s="2"/>
      <c r="E172" s="21"/>
      <c r="F172" s="21"/>
      <c r="G172" s="22"/>
      <c r="H172" s="4"/>
    </row>
    <row r="173" spans="1:8" x14ac:dyDescent="0.3">
      <c r="A173" s="10">
        <v>172</v>
      </c>
      <c r="B173" s="1"/>
      <c r="C173" s="18"/>
      <c r="D173" s="2"/>
      <c r="E173" s="21"/>
      <c r="F173" s="21"/>
      <c r="G173" s="22"/>
      <c r="H173" s="4"/>
    </row>
    <row r="174" spans="1:8" x14ac:dyDescent="0.3">
      <c r="A174" s="10">
        <v>173</v>
      </c>
      <c r="B174" s="1"/>
      <c r="C174" s="18"/>
      <c r="D174" s="2"/>
      <c r="E174" s="21"/>
      <c r="F174" s="21"/>
      <c r="G174" s="22"/>
      <c r="H174" s="4"/>
    </row>
    <row r="175" spans="1:8" x14ac:dyDescent="0.3">
      <c r="A175" s="10">
        <v>174</v>
      </c>
      <c r="B175" s="1"/>
      <c r="C175" s="18"/>
      <c r="D175" s="2"/>
      <c r="E175" s="21"/>
      <c r="F175" s="21"/>
      <c r="G175" s="22"/>
      <c r="H175" s="4"/>
    </row>
    <row r="176" spans="1:8" x14ac:dyDescent="0.3">
      <c r="A176" s="10">
        <v>175</v>
      </c>
      <c r="B176" s="1"/>
      <c r="C176" s="18"/>
      <c r="D176" s="2"/>
      <c r="E176" s="21"/>
      <c r="F176" s="21"/>
      <c r="G176" s="22"/>
      <c r="H176" s="4"/>
    </row>
    <row r="177" spans="1:8" x14ac:dyDescent="0.3">
      <c r="A177" s="10">
        <v>176</v>
      </c>
      <c r="B177" s="1"/>
      <c r="C177" s="18"/>
      <c r="D177" s="2"/>
      <c r="E177" s="21"/>
      <c r="F177" s="21"/>
      <c r="G177" s="22"/>
      <c r="H177" s="4"/>
    </row>
    <row r="178" spans="1:8" x14ac:dyDescent="0.3">
      <c r="A178" s="10">
        <v>177</v>
      </c>
      <c r="B178" s="1"/>
      <c r="C178" s="18"/>
      <c r="D178" s="2"/>
      <c r="E178" s="21"/>
      <c r="F178" s="21"/>
      <c r="G178" s="22"/>
      <c r="H178" s="4"/>
    </row>
    <row r="179" spans="1:8" x14ac:dyDescent="0.3">
      <c r="A179" s="10">
        <v>178</v>
      </c>
      <c r="B179" s="1"/>
      <c r="C179" s="18"/>
      <c r="D179" s="2"/>
      <c r="E179" s="21"/>
      <c r="F179" s="21"/>
      <c r="G179" s="22"/>
      <c r="H179" s="4"/>
    </row>
    <row r="180" spans="1:8" x14ac:dyDescent="0.3">
      <c r="A180" s="10">
        <v>179</v>
      </c>
      <c r="B180" s="1"/>
      <c r="C180" s="18"/>
      <c r="D180" s="2"/>
      <c r="E180" s="21"/>
      <c r="F180" s="21"/>
      <c r="G180" s="22"/>
      <c r="H180" s="4"/>
    </row>
    <row r="181" spans="1:8" x14ac:dyDescent="0.3">
      <c r="A181" s="10">
        <v>180</v>
      </c>
      <c r="B181" s="1"/>
      <c r="C181" s="18"/>
      <c r="D181" s="2"/>
      <c r="E181" s="21"/>
      <c r="F181" s="21"/>
      <c r="G181" s="22"/>
      <c r="H181" s="4"/>
    </row>
    <row r="182" spans="1:8" x14ac:dyDescent="0.3">
      <c r="A182" s="10">
        <v>181</v>
      </c>
      <c r="B182" s="1"/>
      <c r="C182" s="18"/>
      <c r="D182" s="2"/>
      <c r="E182" s="21"/>
      <c r="F182" s="21"/>
      <c r="G182" s="22"/>
      <c r="H182" s="4"/>
    </row>
    <row r="183" spans="1:8" x14ac:dyDescent="0.3">
      <c r="A183" s="10">
        <v>182</v>
      </c>
      <c r="B183" s="1"/>
      <c r="C183" s="18"/>
      <c r="D183" s="2"/>
      <c r="E183" s="21"/>
      <c r="F183" s="21"/>
      <c r="G183" s="22"/>
      <c r="H183" s="4"/>
    </row>
    <row r="184" spans="1:8" x14ac:dyDescent="0.3">
      <c r="A184" s="10">
        <v>183</v>
      </c>
      <c r="B184" s="1"/>
      <c r="C184" s="18"/>
      <c r="D184" s="2"/>
      <c r="E184" s="21"/>
      <c r="F184" s="21"/>
      <c r="G184" s="22"/>
      <c r="H184" s="4"/>
    </row>
    <row r="185" spans="1:8" x14ac:dyDescent="0.3">
      <c r="A185" s="10">
        <v>184</v>
      </c>
      <c r="B185" s="1"/>
      <c r="C185" s="18"/>
      <c r="D185" s="35"/>
      <c r="E185" s="21"/>
      <c r="F185" s="21"/>
      <c r="G185" s="22"/>
      <c r="H185" s="4"/>
    </row>
    <row r="186" spans="1:8" x14ac:dyDescent="0.3">
      <c r="A186" s="10">
        <v>185</v>
      </c>
      <c r="B186" s="1"/>
      <c r="C186" s="18"/>
      <c r="D186" s="2"/>
      <c r="E186" s="21"/>
      <c r="F186" s="21"/>
      <c r="G186" s="22"/>
      <c r="H186" s="4"/>
    </row>
    <row r="187" spans="1:8" x14ac:dyDescent="0.3">
      <c r="A187" s="10">
        <v>186</v>
      </c>
      <c r="B187" s="1"/>
      <c r="C187" s="18"/>
      <c r="D187" s="45"/>
      <c r="E187" s="21"/>
      <c r="F187" s="21"/>
      <c r="G187" s="22"/>
      <c r="H187" s="4"/>
    </row>
    <row r="188" spans="1:8" x14ac:dyDescent="0.3">
      <c r="A188" s="10">
        <v>187</v>
      </c>
      <c r="B188" s="1"/>
      <c r="C188" s="18"/>
      <c r="D188" s="2"/>
      <c r="E188" s="21"/>
      <c r="F188" s="21"/>
      <c r="G188" s="22"/>
      <c r="H188" s="4"/>
    </row>
    <row r="189" spans="1:8" x14ac:dyDescent="0.3">
      <c r="A189" s="10">
        <v>188</v>
      </c>
      <c r="B189" s="1"/>
      <c r="C189" s="18"/>
      <c r="D189" s="2"/>
      <c r="E189" s="21"/>
      <c r="F189" s="21"/>
      <c r="G189" s="48"/>
      <c r="H189" s="4"/>
    </row>
    <row r="190" spans="1:8" x14ac:dyDescent="0.3">
      <c r="A190" s="10">
        <v>189</v>
      </c>
      <c r="B190" s="1"/>
      <c r="C190" s="18"/>
      <c r="D190" s="2"/>
      <c r="E190" s="21"/>
      <c r="F190" s="21"/>
      <c r="G190" s="22"/>
      <c r="H190" s="4"/>
    </row>
    <row r="191" spans="1:8" x14ac:dyDescent="0.3">
      <c r="A191" s="10">
        <v>190</v>
      </c>
      <c r="B191" s="1"/>
      <c r="C191" s="18"/>
      <c r="D191" s="2"/>
      <c r="E191" s="21"/>
      <c r="F191" s="21"/>
      <c r="G191" s="22"/>
      <c r="H191" s="4"/>
    </row>
    <row r="192" spans="1:8" x14ac:dyDescent="0.3">
      <c r="A192" s="10">
        <v>191</v>
      </c>
      <c r="B192" s="1"/>
      <c r="C192" s="18"/>
      <c r="D192" s="2"/>
      <c r="E192" s="21"/>
      <c r="F192" s="21"/>
      <c r="G192" s="22"/>
      <c r="H192" s="4"/>
    </row>
    <row r="193" spans="1:8" x14ac:dyDescent="0.3">
      <c r="A193" s="10">
        <v>192</v>
      </c>
      <c r="B193" s="1"/>
      <c r="C193" s="18"/>
      <c r="D193" s="2"/>
      <c r="E193" s="21"/>
      <c r="F193" s="21"/>
      <c r="G193" s="22"/>
      <c r="H193" s="4"/>
    </row>
    <row r="194" spans="1:8" x14ac:dyDescent="0.3">
      <c r="A194" s="10">
        <v>193</v>
      </c>
      <c r="B194" s="1"/>
      <c r="C194" s="18"/>
      <c r="D194" s="2"/>
      <c r="E194" s="21"/>
      <c r="F194" s="21"/>
      <c r="G194" s="22"/>
      <c r="H194" s="4"/>
    </row>
    <row r="195" spans="1:8" x14ac:dyDescent="0.3">
      <c r="A195" s="10">
        <v>194</v>
      </c>
      <c r="B195" s="1"/>
      <c r="C195" s="18"/>
      <c r="D195" s="2"/>
      <c r="E195" s="21"/>
      <c r="F195" s="21"/>
      <c r="G195" s="22"/>
      <c r="H195" s="4"/>
    </row>
    <row r="196" spans="1:8" x14ac:dyDescent="0.3">
      <c r="A196" s="10">
        <v>195</v>
      </c>
      <c r="B196" s="1"/>
      <c r="C196" s="16"/>
      <c r="D196" s="2"/>
      <c r="E196" s="17"/>
      <c r="F196" s="7"/>
      <c r="G196" s="20"/>
      <c r="H196" s="4"/>
    </row>
    <row r="197" spans="1:8" x14ac:dyDescent="0.3">
      <c r="A197" s="10">
        <v>196</v>
      </c>
      <c r="B197" s="1"/>
      <c r="C197" s="16"/>
      <c r="D197" s="2"/>
      <c r="E197" s="17"/>
      <c r="F197" s="7"/>
      <c r="G197" s="20"/>
      <c r="H197" s="4"/>
    </row>
    <row r="198" spans="1:8" x14ac:dyDescent="0.3">
      <c r="A198" s="10">
        <v>197</v>
      </c>
      <c r="B198" s="1"/>
      <c r="C198" s="18"/>
      <c r="D198" s="2"/>
      <c r="E198" s="25"/>
      <c r="F198" s="21"/>
      <c r="G198" s="22"/>
      <c r="H198" s="4"/>
    </row>
    <row r="199" spans="1:8" x14ac:dyDescent="0.3">
      <c r="A199" s="10">
        <v>198</v>
      </c>
      <c r="B199" s="1"/>
      <c r="C199" s="16"/>
      <c r="D199" s="2"/>
      <c r="E199" s="25"/>
      <c r="F199" s="21"/>
      <c r="G199" s="22"/>
      <c r="H199" s="4"/>
    </row>
    <row r="200" spans="1:8" x14ac:dyDescent="0.3">
      <c r="A200" s="10">
        <v>199</v>
      </c>
      <c r="B200" s="1"/>
      <c r="C200" s="16"/>
      <c r="D200" s="2"/>
      <c r="E200" s="7"/>
      <c r="F200" s="7"/>
      <c r="G200" s="20"/>
      <c r="H200" s="4"/>
    </row>
    <row r="201" spans="1:8" x14ac:dyDescent="0.3">
      <c r="A201" s="10">
        <v>200</v>
      </c>
      <c r="B201" s="1"/>
      <c r="C201" s="16"/>
      <c r="D201" s="2"/>
      <c r="E201" s="7"/>
      <c r="F201" s="7"/>
      <c r="G201" s="20"/>
      <c r="H201" s="4"/>
    </row>
    <row r="202" spans="1:8" x14ac:dyDescent="0.3">
      <c r="A202" s="10">
        <v>201</v>
      </c>
      <c r="B202" s="1"/>
      <c r="C202" s="16"/>
      <c r="D202" s="2"/>
      <c r="E202" s="17"/>
      <c r="F202" s="7"/>
      <c r="G202" s="20"/>
      <c r="H202" s="4"/>
    </row>
    <row r="203" spans="1:8" x14ac:dyDescent="0.3">
      <c r="A203" s="10">
        <v>202</v>
      </c>
      <c r="B203" s="1"/>
      <c r="C203" s="16"/>
      <c r="D203" s="2"/>
      <c r="E203" s="17"/>
      <c r="F203" s="7"/>
      <c r="G203" s="20"/>
      <c r="H203" s="4"/>
    </row>
    <row r="204" spans="1:8" x14ac:dyDescent="0.3">
      <c r="A204" s="10">
        <v>203</v>
      </c>
      <c r="B204" s="1"/>
      <c r="C204" s="16"/>
      <c r="D204" s="2"/>
      <c r="E204" s="25"/>
      <c r="F204" s="21"/>
      <c r="G204" s="22"/>
      <c r="H204" s="4"/>
    </row>
    <row r="205" spans="1:8" x14ac:dyDescent="0.3">
      <c r="A205" s="10">
        <v>204</v>
      </c>
      <c r="B205" s="1"/>
      <c r="C205" s="18"/>
      <c r="D205" s="2"/>
      <c r="E205" s="25"/>
      <c r="F205" s="21"/>
      <c r="G205" s="22"/>
      <c r="H205" s="4"/>
    </row>
    <row r="206" spans="1:8" x14ac:dyDescent="0.3">
      <c r="A206" s="10">
        <v>205</v>
      </c>
      <c r="B206" s="1"/>
      <c r="C206" s="18"/>
      <c r="D206" s="2"/>
      <c r="E206" s="25"/>
      <c r="F206" s="21"/>
      <c r="G206" s="22"/>
      <c r="H206" s="4"/>
    </row>
    <row r="207" spans="1:8" x14ac:dyDescent="0.3">
      <c r="A207" s="10">
        <v>206</v>
      </c>
      <c r="B207" s="1"/>
      <c r="C207" s="16"/>
      <c r="D207" s="2"/>
      <c r="E207" s="17"/>
      <c r="F207" s="7"/>
      <c r="G207" s="20"/>
      <c r="H207" s="4"/>
    </row>
    <row r="208" spans="1:8" x14ac:dyDescent="0.3">
      <c r="A208" s="10">
        <v>207</v>
      </c>
      <c r="B208" s="1"/>
      <c r="C208" s="19"/>
      <c r="D208" s="2"/>
      <c r="E208" s="15"/>
      <c r="F208" s="7"/>
      <c r="G208" s="20"/>
      <c r="H208" s="4"/>
    </row>
    <row r="209" spans="1:8" x14ac:dyDescent="0.3">
      <c r="A209" s="10">
        <v>208</v>
      </c>
      <c r="B209" s="1"/>
      <c r="C209" s="18"/>
      <c r="D209" s="2"/>
      <c r="E209" s="25"/>
      <c r="F209" s="21"/>
      <c r="G209" s="22"/>
      <c r="H209" s="4"/>
    </row>
    <row r="210" spans="1:8" x14ac:dyDescent="0.3">
      <c r="A210" s="10">
        <v>209</v>
      </c>
      <c r="B210" s="1"/>
      <c r="C210" s="16"/>
      <c r="D210" s="2"/>
      <c r="E210" s="17"/>
      <c r="F210" s="7"/>
      <c r="G210" s="20"/>
      <c r="H210" s="4"/>
    </row>
    <row r="211" spans="1:8" x14ac:dyDescent="0.3">
      <c r="A211" s="10">
        <v>210</v>
      </c>
      <c r="B211" s="1"/>
      <c r="C211" s="16"/>
      <c r="D211" s="2"/>
      <c r="E211" s="17"/>
      <c r="F211" s="7"/>
      <c r="G211" s="20"/>
      <c r="H211" s="4"/>
    </row>
    <row r="212" spans="1:8" x14ac:dyDescent="0.3">
      <c r="A212" s="10">
        <v>211</v>
      </c>
      <c r="B212" s="1"/>
      <c r="C212" s="16"/>
      <c r="D212" s="2"/>
      <c r="E212" s="17"/>
      <c r="F212" s="7"/>
      <c r="G212" s="20"/>
      <c r="H212" s="4"/>
    </row>
    <row r="213" spans="1:8" x14ac:dyDescent="0.3">
      <c r="A213" s="10">
        <v>212</v>
      </c>
      <c r="B213" s="1"/>
      <c r="C213" s="18"/>
      <c r="D213" s="2"/>
      <c r="E213" s="25"/>
      <c r="F213" s="21"/>
      <c r="G213" s="22"/>
      <c r="H213" s="4"/>
    </row>
    <row r="214" spans="1:8" x14ac:dyDescent="0.3">
      <c r="A214" s="10">
        <v>213</v>
      </c>
      <c r="B214" s="1"/>
      <c r="C214" s="16"/>
      <c r="D214" s="2"/>
      <c r="E214" s="17"/>
      <c r="F214" s="7"/>
      <c r="G214" s="20"/>
      <c r="H214" s="4"/>
    </row>
    <row r="215" spans="1:8" x14ac:dyDescent="0.3">
      <c r="A215" s="10">
        <v>214</v>
      </c>
      <c r="B215" s="1"/>
      <c r="C215" s="16"/>
      <c r="D215" s="2"/>
      <c r="E215" s="17"/>
      <c r="F215" s="7"/>
      <c r="G215" s="20"/>
      <c r="H215" s="4"/>
    </row>
    <row r="216" spans="1:8" x14ac:dyDescent="0.3">
      <c r="A216" s="10">
        <v>215</v>
      </c>
      <c r="B216" s="1"/>
      <c r="C216" s="16"/>
      <c r="D216" s="2"/>
      <c r="E216" s="17"/>
      <c r="F216" s="3"/>
      <c r="G216" s="20"/>
      <c r="H216" s="4"/>
    </row>
    <row r="217" spans="1:8" x14ac:dyDescent="0.3">
      <c r="A217" s="10">
        <v>216</v>
      </c>
      <c r="B217" s="1"/>
      <c r="C217" s="16"/>
      <c r="D217" s="2"/>
      <c r="E217" s="17"/>
      <c r="F217" s="7"/>
      <c r="G217" s="20"/>
      <c r="H217" s="4"/>
    </row>
    <row r="218" spans="1:8" x14ac:dyDescent="0.3">
      <c r="A218" s="10">
        <v>217</v>
      </c>
      <c r="B218" s="1"/>
      <c r="C218" s="16"/>
      <c r="D218" s="2"/>
      <c r="E218" s="17"/>
      <c r="F218" s="3"/>
      <c r="G218" s="20"/>
      <c r="H218" s="4"/>
    </row>
    <row r="219" spans="1:8" x14ac:dyDescent="0.3">
      <c r="A219" s="10">
        <v>218</v>
      </c>
      <c r="B219" s="1"/>
      <c r="C219" s="16"/>
      <c r="D219" s="2"/>
      <c r="E219" s="14"/>
      <c r="F219" s="7"/>
      <c r="G219" s="20"/>
      <c r="H219" s="4"/>
    </row>
    <row r="220" spans="1:8" x14ac:dyDescent="0.3">
      <c r="A220" s="10">
        <v>219</v>
      </c>
      <c r="B220" s="1"/>
      <c r="C220" s="16"/>
      <c r="D220" s="2"/>
      <c r="E220" s="17"/>
      <c r="F220" s="7"/>
      <c r="G220" s="20"/>
      <c r="H220" s="4"/>
    </row>
    <row r="221" spans="1:8" x14ac:dyDescent="0.3">
      <c r="A221" s="10">
        <v>220</v>
      </c>
      <c r="B221" s="1"/>
      <c r="C221" s="16"/>
      <c r="D221" s="2"/>
      <c r="E221" s="17"/>
      <c r="F221" s="7"/>
      <c r="G221" s="20"/>
      <c r="H221" s="4"/>
    </row>
    <row r="222" spans="1:8" x14ac:dyDescent="0.3">
      <c r="A222" s="10">
        <v>221</v>
      </c>
      <c r="B222" s="1"/>
      <c r="C222" s="18"/>
      <c r="D222" s="2"/>
      <c r="E222" s="26"/>
      <c r="F222" s="21"/>
      <c r="G222" s="22"/>
      <c r="H222" s="4"/>
    </row>
    <row r="223" spans="1:8" x14ac:dyDescent="0.3">
      <c r="A223" s="10">
        <v>222</v>
      </c>
      <c r="B223" s="1"/>
      <c r="C223" s="16"/>
      <c r="D223" s="2"/>
      <c r="E223" s="25"/>
      <c r="F223" s="21"/>
      <c r="G223" s="22"/>
      <c r="H223" s="4"/>
    </row>
    <row r="224" spans="1:8" x14ac:dyDescent="0.3">
      <c r="A224" s="10">
        <v>223</v>
      </c>
      <c r="B224" s="1"/>
      <c r="C224" s="16"/>
      <c r="D224" s="2"/>
      <c r="E224" s="14"/>
      <c r="F224" s="7"/>
      <c r="G224" s="20"/>
      <c r="H224" s="4"/>
    </row>
    <row r="225" spans="1:8" x14ac:dyDescent="0.3">
      <c r="A225" s="10">
        <v>224</v>
      </c>
      <c r="B225" s="1"/>
      <c r="C225" s="5"/>
      <c r="D225" s="2"/>
      <c r="E225" s="7"/>
      <c r="F225" s="7"/>
      <c r="G225" s="9"/>
      <c r="H225" s="4"/>
    </row>
    <row r="226" spans="1:8" x14ac:dyDescent="0.3">
      <c r="A226" s="10">
        <v>225</v>
      </c>
      <c r="B226" s="1"/>
      <c r="C226" s="5"/>
      <c r="D226" s="2"/>
      <c r="E226" s="7"/>
      <c r="F226" s="7"/>
      <c r="G226" s="9"/>
      <c r="H226" s="4"/>
    </row>
    <row r="227" spans="1:8" x14ac:dyDescent="0.3">
      <c r="A227" s="10">
        <v>226</v>
      </c>
      <c r="B227" s="1"/>
      <c r="C227" s="5"/>
      <c r="D227" s="2"/>
      <c r="E227" s="7"/>
      <c r="F227" s="7"/>
      <c r="G227" s="9"/>
      <c r="H227" s="4"/>
    </row>
    <row r="228" spans="1:8" x14ac:dyDescent="0.3">
      <c r="A228" s="10">
        <v>227</v>
      </c>
      <c r="B228" s="1"/>
      <c r="C228" s="5"/>
      <c r="D228" s="2"/>
      <c r="E228" s="7"/>
      <c r="F228" s="7"/>
      <c r="G228" s="9"/>
      <c r="H228" s="4"/>
    </row>
    <row r="229" spans="1:8" x14ac:dyDescent="0.3">
      <c r="A229" s="10">
        <v>228</v>
      </c>
      <c r="B229" s="1"/>
      <c r="C229" s="5"/>
      <c r="D229" s="2"/>
      <c r="E229" s="7"/>
      <c r="F229" s="7"/>
      <c r="G229" s="9"/>
      <c r="H229" s="4"/>
    </row>
    <row r="230" spans="1:8" x14ac:dyDescent="0.3">
      <c r="A230" s="10">
        <v>229</v>
      </c>
      <c r="B230" s="1"/>
      <c r="C230" s="5"/>
      <c r="D230" s="2"/>
      <c r="E230" s="7"/>
      <c r="F230" s="7"/>
      <c r="G230" s="9"/>
      <c r="H230" s="4"/>
    </row>
    <row r="231" spans="1:8" x14ac:dyDescent="0.3">
      <c r="A231" s="10">
        <v>230</v>
      </c>
      <c r="B231" s="1"/>
      <c r="C231" s="5"/>
      <c r="D231" s="2"/>
      <c r="E231" s="7"/>
      <c r="F231" s="7"/>
      <c r="G231" s="9"/>
      <c r="H231" s="4"/>
    </row>
    <row r="232" spans="1:8" x14ac:dyDescent="0.3">
      <c r="A232" s="10">
        <v>231</v>
      </c>
      <c r="B232" s="1"/>
      <c r="C232" s="5"/>
      <c r="D232" s="2"/>
      <c r="E232" s="7"/>
      <c r="F232" s="7"/>
      <c r="G232" s="9"/>
      <c r="H232" s="4"/>
    </row>
    <row r="233" spans="1:8" x14ac:dyDescent="0.3">
      <c r="A233" s="10">
        <v>232</v>
      </c>
      <c r="B233" s="1"/>
      <c r="C233" s="5"/>
      <c r="D233" s="2"/>
      <c r="E233" s="7"/>
      <c r="F233" s="7"/>
      <c r="G233" s="9"/>
      <c r="H233" s="4"/>
    </row>
    <row r="234" spans="1:8" x14ac:dyDescent="0.3">
      <c r="A234" s="10">
        <v>233</v>
      </c>
      <c r="B234" s="1"/>
      <c r="C234" s="5"/>
      <c r="D234" s="2"/>
      <c r="E234" s="7"/>
      <c r="F234" s="7"/>
      <c r="G234" s="9"/>
      <c r="H234" s="4"/>
    </row>
    <row r="235" spans="1:8" x14ac:dyDescent="0.3">
      <c r="A235" s="10">
        <v>234</v>
      </c>
      <c r="B235" s="1"/>
      <c r="C235" s="5"/>
      <c r="D235" s="2"/>
      <c r="E235" s="7"/>
      <c r="F235" s="7"/>
      <c r="G235" s="9"/>
      <c r="H235" s="4"/>
    </row>
    <row r="236" spans="1:8" x14ac:dyDescent="0.3">
      <c r="A236" s="10">
        <v>235</v>
      </c>
      <c r="B236" s="1"/>
      <c r="C236" s="5"/>
      <c r="D236" s="2"/>
      <c r="E236" s="7"/>
      <c r="F236" s="7"/>
      <c r="G236" s="9"/>
      <c r="H236" s="4"/>
    </row>
    <row r="237" spans="1:8" x14ac:dyDescent="0.3">
      <c r="A237" s="10">
        <v>236</v>
      </c>
      <c r="B237" s="1"/>
      <c r="C237" s="5"/>
      <c r="D237" s="2"/>
      <c r="E237" s="7"/>
      <c r="F237" s="7"/>
      <c r="G237" s="9"/>
      <c r="H237" s="4"/>
    </row>
    <row r="238" spans="1:8" x14ac:dyDescent="0.3">
      <c r="A238" s="10">
        <v>237</v>
      </c>
      <c r="B238" s="1"/>
      <c r="C238" s="5"/>
      <c r="D238" s="2"/>
      <c r="E238" s="7"/>
      <c r="F238" s="7"/>
      <c r="G238" s="9"/>
      <c r="H238" s="4"/>
    </row>
    <row r="239" spans="1:8" x14ac:dyDescent="0.3">
      <c r="A239" s="10">
        <v>238</v>
      </c>
      <c r="B239" s="1"/>
      <c r="C239" s="5"/>
      <c r="D239" s="2"/>
      <c r="E239" s="7"/>
      <c r="F239" s="7"/>
      <c r="G239" s="9"/>
      <c r="H239" s="4"/>
    </row>
    <row r="240" spans="1:8" x14ac:dyDescent="0.3">
      <c r="A240" s="10">
        <v>239</v>
      </c>
      <c r="B240" s="1"/>
      <c r="C240" s="5"/>
      <c r="D240" s="2"/>
      <c r="E240" s="7"/>
      <c r="F240" s="7"/>
      <c r="G240" s="9"/>
      <c r="H240" s="4"/>
    </row>
    <row r="241" spans="1:8" x14ac:dyDescent="0.3">
      <c r="A241" s="10">
        <v>240</v>
      </c>
      <c r="B241" s="1"/>
      <c r="C241" s="5"/>
      <c r="D241" s="2"/>
      <c r="E241" s="7"/>
      <c r="F241" s="7"/>
      <c r="G241" s="9"/>
      <c r="H241" s="4"/>
    </row>
    <row r="242" spans="1:8" x14ac:dyDescent="0.3">
      <c r="A242" s="10">
        <v>241</v>
      </c>
      <c r="B242" s="1"/>
      <c r="C242" s="5"/>
      <c r="D242" s="2"/>
      <c r="E242" s="7"/>
      <c r="F242" s="7"/>
      <c r="G242" s="9"/>
      <c r="H242" s="4"/>
    </row>
    <row r="243" spans="1:8" x14ac:dyDescent="0.3">
      <c r="A243" s="10">
        <v>242</v>
      </c>
      <c r="B243" s="1"/>
      <c r="C243" s="5"/>
      <c r="D243" s="2"/>
      <c r="E243" s="7"/>
      <c r="F243" s="7"/>
      <c r="G243" s="9"/>
      <c r="H243" s="4"/>
    </row>
    <row r="244" spans="1:8" x14ac:dyDescent="0.3">
      <c r="A244" s="10">
        <v>243</v>
      </c>
      <c r="B244" s="1"/>
      <c r="C244" s="5"/>
      <c r="D244" s="2"/>
      <c r="E244" s="7"/>
      <c r="F244" s="7"/>
      <c r="G244" s="9"/>
      <c r="H244" s="4"/>
    </row>
    <row r="245" spans="1:8" x14ac:dyDescent="0.3">
      <c r="A245" s="10">
        <v>244</v>
      </c>
      <c r="B245" s="1"/>
      <c r="C245" s="5"/>
      <c r="D245" s="2"/>
      <c r="E245" s="7"/>
      <c r="F245" s="7"/>
      <c r="G245" s="9"/>
      <c r="H245" s="4"/>
    </row>
    <row r="246" spans="1:8" x14ac:dyDescent="0.3">
      <c r="A246" s="10">
        <v>245</v>
      </c>
      <c r="B246" s="1"/>
      <c r="C246" s="5"/>
      <c r="D246" s="2"/>
      <c r="E246" s="7"/>
      <c r="F246" s="7"/>
      <c r="G246" s="9"/>
      <c r="H246" s="4"/>
    </row>
    <row r="247" spans="1:8" x14ac:dyDescent="0.3">
      <c r="A247" s="10">
        <v>246</v>
      </c>
      <c r="B247" s="1"/>
      <c r="C247" s="5"/>
      <c r="D247" s="2"/>
      <c r="E247" s="7"/>
      <c r="F247" s="7"/>
      <c r="G247" s="9"/>
      <c r="H247" s="4"/>
    </row>
    <row r="248" spans="1:8" x14ac:dyDescent="0.3">
      <c r="A248" s="10">
        <v>247</v>
      </c>
      <c r="B248" s="1"/>
      <c r="C248" s="5"/>
      <c r="D248" s="2"/>
      <c r="E248" s="7"/>
      <c r="F248" s="7"/>
      <c r="G248" s="9"/>
      <c r="H248" s="4"/>
    </row>
    <row r="249" spans="1:8" x14ac:dyDescent="0.3">
      <c r="A249" s="10">
        <v>248</v>
      </c>
      <c r="B249" s="1"/>
      <c r="C249" s="5"/>
      <c r="D249" s="2"/>
      <c r="E249" s="7"/>
      <c r="F249" s="7"/>
      <c r="G249" s="9"/>
      <c r="H249" s="4"/>
    </row>
    <row r="250" spans="1:8" x14ac:dyDescent="0.3">
      <c r="A250" s="10">
        <v>249</v>
      </c>
      <c r="B250" s="1"/>
      <c r="C250" s="5"/>
      <c r="D250" s="2"/>
      <c r="E250" s="7"/>
      <c r="F250" s="7"/>
      <c r="G250" s="9"/>
      <c r="H250" s="4"/>
    </row>
    <row r="251" spans="1:8" x14ac:dyDescent="0.3">
      <c r="A251" s="10">
        <v>250</v>
      </c>
      <c r="B251" s="1"/>
      <c r="C251" s="5"/>
      <c r="D251" s="2"/>
      <c r="E251" s="7"/>
      <c r="F251" s="7"/>
      <c r="G251" s="9"/>
      <c r="H251" s="4"/>
    </row>
    <row r="252" spans="1:8" x14ac:dyDescent="0.3">
      <c r="A252" s="10">
        <v>251</v>
      </c>
      <c r="B252" s="1"/>
      <c r="C252" s="5"/>
      <c r="D252" s="2"/>
      <c r="E252" s="7"/>
      <c r="F252" s="7"/>
      <c r="G252" s="9"/>
      <c r="H252" s="4"/>
    </row>
    <row r="253" spans="1:8" x14ac:dyDescent="0.3">
      <c r="A253" s="10">
        <v>252</v>
      </c>
      <c r="B253" s="1"/>
      <c r="C253" s="5"/>
      <c r="D253" s="2"/>
      <c r="E253" s="7"/>
      <c r="F253" s="7"/>
      <c r="G253" s="9"/>
      <c r="H253" s="4"/>
    </row>
    <row r="254" spans="1:8" x14ac:dyDescent="0.3">
      <c r="A254" s="10">
        <v>253</v>
      </c>
      <c r="B254" s="1"/>
      <c r="C254" s="5"/>
      <c r="D254" s="2"/>
      <c r="E254" s="7"/>
      <c r="F254" s="7"/>
      <c r="G254" s="9"/>
      <c r="H254" s="4"/>
    </row>
    <row r="255" spans="1:8" x14ac:dyDescent="0.3">
      <c r="A255" s="10">
        <v>254</v>
      </c>
      <c r="B255" s="1"/>
      <c r="C255" s="5"/>
      <c r="D255" s="2"/>
      <c r="E255" s="7"/>
      <c r="F255" s="7"/>
      <c r="G255" s="9"/>
      <c r="H255" s="4"/>
    </row>
    <row r="256" spans="1:8" x14ac:dyDescent="0.3">
      <c r="A256" s="10">
        <v>255</v>
      </c>
      <c r="B256" s="1"/>
      <c r="C256" s="5"/>
      <c r="D256" s="2"/>
      <c r="E256" s="7"/>
      <c r="F256" s="7"/>
      <c r="G256" s="9"/>
      <c r="H256" s="4"/>
    </row>
    <row r="257" spans="1:8" x14ac:dyDescent="0.3">
      <c r="A257" s="10">
        <v>256</v>
      </c>
      <c r="B257" s="1"/>
      <c r="C257" s="5"/>
      <c r="D257" s="2"/>
      <c r="E257" s="7"/>
      <c r="F257" s="7"/>
      <c r="G257" s="9"/>
      <c r="H257" s="4"/>
    </row>
    <row r="258" spans="1:8" x14ac:dyDescent="0.3">
      <c r="A258" s="10">
        <v>257</v>
      </c>
      <c r="B258" s="1"/>
      <c r="C258" s="5"/>
      <c r="D258" s="2"/>
      <c r="E258" s="7"/>
      <c r="F258" s="7"/>
      <c r="G258" s="9"/>
      <c r="H258" s="4"/>
    </row>
    <row r="259" spans="1:8" x14ac:dyDescent="0.3">
      <c r="A259" s="10">
        <v>258</v>
      </c>
      <c r="B259" s="1"/>
      <c r="C259" s="5"/>
      <c r="D259" s="2"/>
      <c r="E259" s="7"/>
      <c r="F259" s="7"/>
      <c r="G259" s="9"/>
      <c r="H259" s="4"/>
    </row>
    <row r="260" spans="1:8" x14ac:dyDescent="0.3">
      <c r="A260" s="10">
        <v>259</v>
      </c>
      <c r="B260" s="1"/>
      <c r="C260" s="5"/>
      <c r="D260" s="2"/>
      <c r="E260" s="7"/>
      <c r="F260" s="7"/>
      <c r="G260" s="9"/>
      <c r="H260" s="4"/>
    </row>
    <row r="261" spans="1:8" x14ac:dyDescent="0.3">
      <c r="A261" s="10">
        <v>260</v>
      </c>
      <c r="B261" s="1"/>
      <c r="C261" s="5"/>
      <c r="D261" s="2"/>
      <c r="E261" s="7"/>
      <c r="F261" s="7"/>
      <c r="G261" s="9"/>
      <c r="H261" s="4"/>
    </row>
    <row r="262" spans="1:8" x14ac:dyDescent="0.3">
      <c r="A262" s="10">
        <v>261</v>
      </c>
      <c r="B262" s="1"/>
      <c r="C262" s="5"/>
      <c r="D262" s="2"/>
      <c r="E262" s="7"/>
      <c r="F262" s="7"/>
      <c r="G262" s="9"/>
      <c r="H262" s="4"/>
    </row>
    <row r="263" spans="1:8" x14ac:dyDescent="0.3">
      <c r="A263" s="10">
        <v>262</v>
      </c>
      <c r="B263" s="1"/>
      <c r="C263" s="5"/>
      <c r="D263" s="2"/>
      <c r="E263" s="7"/>
      <c r="F263" s="7"/>
      <c r="G263" s="9"/>
      <c r="H263" s="4"/>
    </row>
    <row r="264" spans="1:8" x14ac:dyDescent="0.3">
      <c r="A264" s="10">
        <v>263</v>
      </c>
      <c r="B264" s="1"/>
      <c r="C264" s="5"/>
      <c r="D264" s="2"/>
      <c r="E264" s="7"/>
      <c r="F264" s="7"/>
      <c r="G264" s="9"/>
      <c r="H264" s="4"/>
    </row>
    <row r="265" spans="1:8" x14ac:dyDescent="0.3">
      <c r="A265" s="10">
        <v>264</v>
      </c>
      <c r="B265" s="1"/>
      <c r="C265" s="5"/>
      <c r="D265" s="2"/>
      <c r="E265" s="7"/>
      <c r="F265" s="7"/>
      <c r="G265" s="9"/>
      <c r="H265" s="4"/>
    </row>
    <row r="266" spans="1:8" x14ac:dyDescent="0.3">
      <c r="A266" s="10">
        <v>265</v>
      </c>
      <c r="B266" s="1"/>
      <c r="C266" s="5"/>
      <c r="D266" s="2"/>
      <c r="E266" s="7"/>
      <c r="F266" s="7"/>
      <c r="G266" s="9"/>
      <c r="H266" s="4"/>
    </row>
    <row r="267" spans="1:8" x14ac:dyDescent="0.3">
      <c r="A267" s="10">
        <v>266</v>
      </c>
      <c r="B267" s="1"/>
      <c r="C267" s="5"/>
      <c r="D267" s="2"/>
      <c r="E267" s="7"/>
      <c r="F267" s="7"/>
      <c r="G267" s="9"/>
      <c r="H267" s="4"/>
    </row>
    <row r="268" spans="1:8" x14ac:dyDescent="0.3">
      <c r="A268" s="10">
        <v>267</v>
      </c>
      <c r="B268" s="1"/>
      <c r="C268" s="5"/>
      <c r="D268" s="2"/>
      <c r="E268" s="7"/>
      <c r="F268" s="7"/>
      <c r="G268" s="9"/>
      <c r="H268" s="4"/>
    </row>
    <row r="269" spans="1:8" x14ac:dyDescent="0.3">
      <c r="A269" s="10">
        <v>268</v>
      </c>
      <c r="B269" s="1"/>
      <c r="C269" s="5"/>
      <c r="D269" s="2"/>
      <c r="E269" s="7"/>
      <c r="F269" s="7"/>
      <c r="G269" s="9"/>
      <c r="H269" s="4"/>
    </row>
    <row r="270" spans="1:8" x14ac:dyDescent="0.3">
      <c r="A270" s="10">
        <v>269</v>
      </c>
      <c r="B270" s="1"/>
      <c r="C270" s="5"/>
      <c r="D270" s="2"/>
      <c r="E270" s="7"/>
      <c r="F270" s="7"/>
      <c r="G270" s="9"/>
      <c r="H270" s="4"/>
    </row>
    <row r="271" spans="1:8" x14ac:dyDescent="0.3">
      <c r="A271" s="10">
        <v>270</v>
      </c>
      <c r="B271" s="1"/>
      <c r="C271" s="5"/>
      <c r="D271" s="2"/>
      <c r="E271" s="7"/>
      <c r="F271" s="7"/>
      <c r="G271" s="9"/>
      <c r="H271" s="4"/>
    </row>
    <row r="272" spans="1:8" x14ac:dyDescent="0.3">
      <c r="A272" s="10">
        <v>271</v>
      </c>
      <c r="B272" s="1"/>
      <c r="C272" s="5"/>
      <c r="D272" s="2"/>
      <c r="E272" s="7"/>
      <c r="F272" s="7"/>
      <c r="G272" s="9"/>
      <c r="H272" s="4"/>
    </row>
    <row r="273" spans="1:8" x14ac:dyDescent="0.3">
      <c r="A273" s="10">
        <v>272</v>
      </c>
      <c r="B273" s="1"/>
      <c r="C273" s="5"/>
      <c r="D273" s="2"/>
      <c r="E273" s="7"/>
      <c r="F273" s="7"/>
      <c r="G273" s="9"/>
      <c r="H273" s="4"/>
    </row>
    <row r="274" spans="1:8" x14ac:dyDescent="0.3">
      <c r="A274" s="10">
        <v>273</v>
      </c>
      <c r="B274" s="1"/>
      <c r="C274" s="5"/>
      <c r="D274" s="2"/>
      <c r="E274" s="7"/>
      <c r="F274" s="7"/>
      <c r="G274" s="9"/>
      <c r="H274" s="4"/>
    </row>
    <row r="275" spans="1:8" x14ac:dyDescent="0.3">
      <c r="A275" s="10">
        <v>274</v>
      </c>
      <c r="B275" s="1"/>
      <c r="C275" s="5"/>
      <c r="D275" s="2"/>
      <c r="E275" s="7"/>
      <c r="F275" s="7"/>
      <c r="G275" s="9"/>
      <c r="H275" s="4"/>
    </row>
    <row r="276" spans="1:8" x14ac:dyDescent="0.3">
      <c r="A276" s="10">
        <v>275</v>
      </c>
      <c r="B276" s="1"/>
      <c r="C276" s="5"/>
      <c r="D276" s="2"/>
      <c r="E276" s="7"/>
      <c r="F276" s="7"/>
      <c r="G276" s="9"/>
      <c r="H276" s="4"/>
    </row>
    <row r="277" spans="1:8" x14ac:dyDescent="0.3">
      <c r="A277" s="10">
        <v>276</v>
      </c>
      <c r="B277" s="1"/>
      <c r="C277" s="5"/>
      <c r="D277" s="2"/>
      <c r="E277" s="7"/>
      <c r="F277" s="7"/>
      <c r="G277" s="9"/>
      <c r="H277" s="4"/>
    </row>
    <row r="278" spans="1:8" x14ac:dyDescent="0.3">
      <c r="A278" s="10">
        <v>277</v>
      </c>
      <c r="B278" s="1"/>
      <c r="C278" s="5"/>
      <c r="D278" s="2"/>
      <c r="E278" s="7"/>
      <c r="F278" s="7"/>
      <c r="G278" s="9"/>
      <c r="H278" s="4"/>
    </row>
    <row r="279" spans="1:8" x14ac:dyDescent="0.3">
      <c r="A279" s="10">
        <v>278</v>
      </c>
      <c r="B279" s="1"/>
      <c r="C279" s="5"/>
      <c r="D279" s="2"/>
      <c r="E279" s="7"/>
      <c r="F279" s="7"/>
      <c r="G279" s="9"/>
      <c r="H279" s="4"/>
    </row>
    <row r="280" spans="1:8" x14ac:dyDescent="0.3">
      <c r="A280" s="10">
        <v>279</v>
      </c>
      <c r="B280" s="1"/>
      <c r="C280" s="5"/>
      <c r="D280" s="2"/>
      <c r="E280" s="7"/>
      <c r="F280" s="7"/>
      <c r="G280" s="9"/>
      <c r="H280" s="4"/>
    </row>
    <row r="281" spans="1:8" x14ac:dyDescent="0.3">
      <c r="A281" s="10">
        <v>280</v>
      </c>
      <c r="B281" s="1"/>
      <c r="C281" s="5"/>
      <c r="D281" s="2"/>
      <c r="E281" s="7"/>
      <c r="F281" s="7"/>
      <c r="G281" s="9"/>
      <c r="H281" s="4"/>
    </row>
    <row r="282" spans="1:8" x14ac:dyDescent="0.3">
      <c r="A282" s="10">
        <v>281</v>
      </c>
      <c r="B282" s="1"/>
      <c r="C282" s="5"/>
      <c r="D282" s="2"/>
      <c r="E282" s="7"/>
      <c r="F282" s="7"/>
      <c r="G282" s="9"/>
      <c r="H282" s="4"/>
    </row>
    <row r="283" spans="1:8" x14ac:dyDescent="0.3">
      <c r="A283" s="10">
        <v>282</v>
      </c>
      <c r="B283" s="1"/>
      <c r="C283" s="5"/>
      <c r="D283" s="2"/>
      <c r="E283" s="7"/>
      <c r="F283" s="7"/>
      <c r="G283" s="9"/>
      <c r="H283" s="4"/>
    </row>
    <row r="284" spans="1:8" x14ac:dyDescent="0.3">
      <c r="A284" s="10">
        <v>283</v>
      </c>
      <c r="B284" s="1"/>
      <c r="C284" s="5"/>
      <c r="D284" s="2"/>
      <c r="E284" s="7"/>
      <c r="F284" s="7"/>
      <c r="G284" s="9"/>
      <c r="H284" s="4"/>
    </row>
    <row r="285" spans="1:8" x14ac:dyDescent="0.3">
      <c r="A285" s="10">
        <v>284</v>
      </c>
      <c r="B285" s="1"/>
      <c r="C285" s="5"/>
      <c r="D285" s="2"/>
      <c r="E285" s="7"/>
      <c r="F285" s="7"/>
      <c r="G285" s="9"/>
      <c r="H285" s="4"/>
    </row>
    <row r="286" spans="1:8" x14ac:dyDescent="0.3">
      <c r="A286" s="10">
        <v>285</v>
      </c>
      <c r="B286" s="1"/>
      <c r="C286" s="5"/>
      <c r="D286" s="2"/>
      <c r="E286" s="7"/>
      <c r="F286" s="7"/>
      <c r="G286" s="9"/>
      <c r="H286" s="4"/>
    </row>
    <row r="287" spans="1:8" x14ac:dyDescent="0.3">
      <c r="A287" s="10">
        <v>286</v>
      </c>
      <c r="B287" s="1"/>
      <c r="C287" s="5"/>
      <c r="D287" s="2"/>
      <c r="E287" s="7"/>
      <c r="F287" s="7"/>
      <c r="G287" s="9"/>
      <c r="H287" s="4"/>
    </row>
    <row r="288" spans="1:8" x14ac:dyDescent="0.3">
      <c r="A288" s="10">
        <v>287</v>
      </c>
      <c r="B288" s="1"/>
      <c r="C288" s="5"/>
      <c r="D288" s="2"/>
      <c r="E288" s="7"/>
      <c r="F288" s="7"/>
      <c r="G288" s="9"/>
      <c r="H288" s="4"/>
    </row>
    <row r="289" spans="1:8" x14ac:dyDescent="0.3">
      <c r="A289" s="10">
        <v>288</v>
      </c>
      <c r="B289" s="1"/>
      <c r="C289" s="5"/>
      <c r="D289" s="2"/>
      <c r="E289" s="7"/>
      <c r="F289" s="7"/>
      <c r="G289" s="9"/>
      <c r="H289" s="4"/>
    </row>
    <row r="290" spans="1:8" x14ac:dyDescent="0.3">
      <c r="A290" s="10">
        <v>289</v>
      </c>
      <c r="B290" s="1"/>
      <c r="C290" s="5"/>
      <c r="D290" s="2"/>
      <c r="E290" s="7"/>
      <c r="F290" s="7"/>
      <c r="G290" s="9"/>
      <c r="H290" s="4"/>
    </row>
    <row r="291" spans="1:8" x14ac:dyDescent="0.3">
      <c r="A291" s="10">
        <v>290</v>
      </c>
      <c r="B291" s="1"/>
      <c r="C291" s="5"/>
      <c r="D291" s="2"/>
      <c r="E291" s="7"/>
      <c r="F291" s="7"/>
      <c r="G291" s="9"/>
      <c r="H291" s="4"/>
    </row>
    <row r="292" spans="1:8" x14ac:dyDescent="0.3">
      <c r="A292" s="10">
        <v>291</v>
      </c>
      <c r="B292" s="1"/>
      <c r="C292" s="5"/>
      <c r="D292" s="2"/>
      <c r="E292" s="7"/>
      <c r="F292" s="7"/>
      <c r="G292" s="9"/>
      <c r="H292" s="4"/>
    </row>
    <row r="293" spans="1:8" x14ac:dyDescent="0.3">
      <c r="A293" s="10">
        <v>292</v>
      </c>
      <c r="B293" s="1"/>
      <c r="C293" s="5"/>
      <c r="D293" s="2"/>
      <c r="E293" s="7"/>
      <c r="F293" s="7"/>
      <c r="G293" s="9"/>
      <c r="H293" s="4"/>
    </row>
    <row r="294" spans="1:8" x14ac:dyDescent="0.3">
      <c r="A294" s="10">
        <v>293</v>
      </c>
      <c r="B294" s="1"/>
      <c r="C294" s="5"/>
      <c r="D294" s="2"/>
      <c r="E294" s="7"/>
      <c r="F294" s="7"/>
      <c r="G294" s="9"/>
      <c r="H294" s="4"/>
    </row>
    <row r="295" spans="1:8" x14ac:dyDescent="0.3">
      <c r="A295" s="10">
        <v>294</v>
      </c>
      <c r="B295" s="1"/>
      <c r="C295" s="5"/>
      <c r="D295" s="2"/>
      <c r="E295" s="7"/>
      <c r="F295" s="7"/>
      <c r="G295" s="9"/>
      <c r="H295" s="4"/>
    </row>
    <row r="296" spans="1:8" x14ac:dyDescent="0.3">
      <c r="A296" s="10">
        <v>295</v>
      </c>
      <c r="B296" s="1"/>
      <c r="C296" s="5"/>
      <c r="D296" s="2"/>
      <c r="E296" s="7"/>
      <c r="F296" s="7"/>
      <c r="G296" s="9"/>
      <c r="H296" s="4"/>
    </row>
    <row r="297" spans="1:8" x14ac:dyDescent="0.3">
      <c r="A297" s="10">
        <v>296</v>
      </c>
      <c r="B297" s="1"/>
      <c r="C297" s="5"/>
      <c r="D297" s="2"/>
      <c r="E297" s="7"/>
      <c r="F297" s="7"/>
      <c r="G297" s="9"/>
      <c r="H297" s="4"/>
    </row>
    <row r="298" spans="1:8" x14ac:dyDescent="0.3">
      <c r="A298" s="10">
        <v>297</v>
      </c>
      <c r="B298" s="1"/>
      <c r="C298" s="5"/>
      <c r="D298" s="2"/>
      <c r="E298" s="7"/>
      <c r="F298" s="7"/>
      <c r="G298" s="9"/>
      <c r="H298" s="4"/>
    </row>
    <row r="299" spans="1:8" x14ac:dyDescent="0.3">
      <c r="A299" s="10">
        <v>298</v>
      </c>
      <c r="B299" s="1"/>
      <c r="C299" s="5"/>
      <c r="D299" s="2"/>
      <c r="E299" s="7"/>
      <c r="F299" s="7"/>
      <c r="G299" s="9"/>
      <c r="H299" s="4"/>
    </row>
    <row r="300" spans="1:8" x14ac:dyDescent="0.3">
      <c r="A300" s="10">
        <v>299</v>
      </c>
      <c r="B300" s="1"/>
      <c r="C300" s="5"/>
      <c r="D300" s="2"/>
      <c r="E300" s="7"/>
      <c r="F300" s="7"/>
      <c r="G300" s="9"/>
      <c r="H300" s="4"/>
    </row>
    <row r="301" spans="1:8" x14ac:dyDescent="0.3">
      <c r="A301" s="10">
        <v>300</v>
      </c>
      <c r="B301" s="1"/>
      <c r="C301" s="5"/>
      <c r="D301" s="2"/>
      <c r="E301" s="7"/>
      <c r="F301" s="7"/>
      <c r="G301" s="9"/>
      <c r="H301" s="4"/>
    </row>
    <row r="302" spans="1:8" x14ac:dyDescent="0.3">
      <c r="A302" s="10">
        <v>301</v>
      </c>
      <c r="B302" s="1"/>
      <c r="C302" s="5"/>
      <c r="D302" s="2"/>
      <c r="E302" s="7"/>
      <c r="F302" s="7"/>
      <c r="G302" s="9"/>
      <c r="H302" s="4"/>
    </row>
    <row r="303" spans="1:8" x14ac:dyDescent="0.3">
      <c r="A303" s="10">
        <v>302</v>
      </c>
      <c r="B303" s="1"/>
      <c r="C303" s="5"/>
      <c r="D303" s="2"/>
      <c r="E303" s="7"/>
      <c r="F303" s="7"/>
      <c r="G303" s="9"/>
      <c r="H303" s="4"/>
    </row>
    <row r="304" spans="1:8" x14ac:dyDescent="0.3">
      <c r="A304" s="10">
        <v>303</v>
      </c>
      <c r="B304" s="1"/>
      <c r="C304" s="5"/>
      <c r="D304" s="2"/>
      <c r="E304" s="7"/>
      <c r="F304" s="7"/>
      <c r="G304" s="9"/>
      <c r="H304" s="4"/>
    </row>
    <row r="305" spans="1:8" x14ac:dyDescent="0.3">
      <c r="A305" s="10">
        <v>304</v>
      </c>
      <c r="B305" s="1"/>
      <c r="C305" s="5"/>
      <c r="D305" s="2"/>
      <c r="E305" s="7"/>
      <c r="F305" s="7"/>
      <c r="G305" s="9"/>
      <c r="H305" s="4"/>
    </row>
    <row r="306" spans="1:8" x14ac:dyDescent="0.3">
      <c r="A306" s="10">
        <v>305</v>
      </c>
      <c r="B306" s="1"/>
      <c r="C306" s="5"/>
      <c r="D306" s="2"/>
      <c r="E306" s="7"/>
      <c r="F306" s="7"/>
      <c r="G306" s="9"/>
      <c r="H306" s="4"/>
    </row>
    <row r="307" spans="1:8" x14ac:dyDescent="0.3">
      <c r="A307" s="10">
        <v>306</v>
      </c>
      <c r="B307" s="1"/>
      <c r="C307" s="5"/>
      <c r="D307" s="2"/>
      <c r="E307" s="7"/>
      <c r="F307" s="7"/>
      <c r="G307" s="9"/>
      <c r="H307" s="4"/>
    </row>
    <row r="308" spans="1:8" x14ac:dyDescent="0.3">
      <c r="A308" s="10">
        <v>307</v>
      </c>
      <c r="B308" s="1"/>
      <c r="C308" s="5"/>
      <c r="D308" s="2"/>
      <c r="E308" s="7"/>
      <c r="F308" s="7"/>
      <c r="G308" s="9"/>
      <c r="H308" s="4"/>
    </row>
    <row r="309" spans="1:8" x14ac:dyDescent="0.3">
      <c r="A309" s="10">
        <v>308</v>
      </c>
      <c r="B309" s="1"/>
      <c r="C309" s="5"/>
      <c r="D309" s="2"/>
      <c r="E309" s="7"/>
      <c r="F309" s="7"/>
      <c r="G309" s="9"/>
      <c r="H309" s="4"/>
    </row>
    <row r="310" spans="1:8" x14ac:dyDescent="0.3">
      <c r="A310" s="10">
        <v>309</v>
      </c>
      <c r="B310" s="1"/>
      <c r="C310" s="5"/>
      <c r="D310" s="2"/>
      <c r="E310" s="7"/>
      <c r="F310" s="7"/>
      <c r="G310" s="9"/>
      <c r="H310" s="4"/>
    </row>
    <row r="311" spans="1:8" x14ac:dyDescent="0.3">
      <c r="A311" s="10">
        <v>310</v>
      </c>
      <c r="B311" s="1"/>
      <c r="C311" s="5"/>
      <c r="D311" s="2"/>
      <c r="E311" s="7"/>
      <c r="F311" s="7"/>
      <c r="G311" s="9"/>
      <c r="H311" s="4"/>
    </row>
    <row r="312" spans="1:8" x14ac:dyDescent="0.3">
      <c r="A312" s="10">
        <v>311</v>
      </c>
      <c r="B312" s="1"/>
      <c r="C312" s="5"/>
      <c r="D312" s="2"/>
      <c r="E312" s="7"/>
      <c r="F312" s="7"/>
      <c r="G312" s="9"/>
      <c r="H312" s="4"/>
    </row>
    <row r="313" spans="1:8" x14ac:dyDescent="0.3">
      <c r="A313" s="10">
        <v>312</v>
      </c>
      <c r="B313" s="1"/>
      <c r="C313" s="5"/>
      <c r="D313" s="2"/>
      <c r="E313" s="7"/>
      <c r="F313" s="7"/>
      <c r="G313" s="9"/>
      <c r="H313" s="4"/>
    </row>
    <row r="314" spans="1:8" x14ac:dyDescent="0.3">
      <c r="A314" s="10">
        <v>313</v>
      </c>
      <c r="B314" s="1"/>
      <c r="C314" s="5"/>
      <c r="D314" s="2"/>
      <c r="E314" s="7"/>
      <c r="F314" s="7"/>
      <c r="G314" s="9"/>
      <c r="H314" s="4"/>
    </row>
    <row r="315" spans="1:8" x14ac:dyDescent="0.3">
      <c r="A315" s="10">
        <v>314</v>
      </c>
      <c r="B315" s="1"/>
      <c r="C315" s="5"/>
      <c r="D315" s="2"/>
      <c r="E315" s="7"/>
      <c r="F315" s="7"/>
      <c r="G315" s="9"/>
      <c r="H315" s="4"/>
    </row>
    <row r="316" spans="1:8" x14ac:dyDescent="0.3">
      <c r="A316" s="10">
        <v>315</v>
      </c>
      <c r="B316" s="1"/>
      <c r="C316" s="5"/>
      <c r="D316" s="2"/>
      <c r="E316" s="7"/>
      <c r="F316" s="7"/>
      <c r="G316" s="9"/>
      <c r="H316" s="4"/>
    </row>
    <row r="317" spans="1:8" x14ac:dyDescent="0.3">
      <c r="A317" s="10">
        <v>316</v>
      </c>
      <c r="B317" s="1"/>
      <c r="C317" s="5"/>
      <c r="D317" s="2"/>
      <c r="E317" s="7"/>
      <c r="F317" s="7"/>
      <c r="G317" s="9"/>
      <c r="H317" s="4"/>
    </row>
    <row r="318" spans="1:8" x14ac:dyDescent="0.3">
      <c r="A318" s="10">
        <v>317</v>
      </c>
      <c r="B318" s="1"/>
      <c r="C318" s="5"/>
      <c r="D318" s="2"/>
      <c r="E318" s="7"/>
      <c r="F318" s="7"/>
      <c r="G318" s="9"/>
      <c r="H318" s="4"/>
    </row>
    <row r="319" spans="1:8" x14ac:dyDescent="0.3">
      <c r="A319" s="10">
        <v>318</v>
      </c>
      <c r="B319" s="1"/>
      <c r="C319" s="5"/>
      <c r="D319" s="2"/>
      <c r="E319" s="7"/>
      <c r="F319" s="7"/>
      <c r="G319" s="9"/>
      <c r="H319" s="4"/>
    </row>
    <row r="320" spans="1:8" x14ac:dyDescent="0.3">
      <c r="A320" s="10">
        <v>319</v>
      </c>
      <c r="B320" s="1"/>
      <c r="C320" s="5"/>
      <c r="D320" s="2"/>
      <c r="E320" s="7"/>
      <c r="F320" s="7"/>
      <c r="G320" s="9"/>
      <c r="H320" s="4"/>
    </row>
    <row r="321" spans="1:8" x14ac:dyDescent="0.3">
      <c r="A321" s="10">
        <v>320</v>
      </c>
      <c r="B321" s="1"/>
      <c r="C321" s="5"/>
      <c r="D321" s="2"/>
      <c r="E321" s="7"/>
      <c r="F321" s="7"/>
      <c r="G321" s="9"/>
      <c r="H321" s="4"/>
    </row>
    <row r="322" spans="1:8" x14ac:dyDescent="0.3">
      <c r="A322" s="10">
        <v>321</v>
      </c>
      <c r="B322" s="1"/>
      <c r="C322" s="5"/>
      <c r="D322" s="2"/>
      <c r="E322" s="7"/>
      <c r="F322" s="7"/>
      <c r="G322" s="9"/>
      <c r="H322" s="4"/>
    </row>
    <row r="323" spans="1:8" x14ac:dyDescent="0.3">
      <c r="A323" s="10">
        <v>322</v>
      </c>
      <c r="B323" s="1"/>
      <c r="C323" s="5"/>
      <c r="D323" s="2"/>
      <c r="E323" s="7"/>
      <c r="F323" s="7"/>
      <c r="G323" s="9"/>
      <c r="H323" s="4"/>
    </row>
    <row r="324" spans="1:8" x14ac:dyDescent="0.3">
      <c r="A324" s="10">
        <v>323</v>
      </c>
      <c r="B324" s="1"/>
      <c r="C324" s="5"/>
      <c r="D324" s="2"/>
      <c r="E324" s="7"/>
      <c r="F324" s="7"/>
      <c r="G324" s="9"/>
      <c r="H324" s="4"/>
    </row>
    <row r="325" spans="1:8" x14ac:dyDescent="0.3">
      <c r="A325" s="10">
        <v>324</v>
      </c>
      <c r="B325" s="1"/>
      <c r="C325" s="5"/>
      <c r="D325" s="2"/>
      <c r="E325" s="7"/>
      <c r="F325" s="7"/>
      <c r="G325" s="9"/>
      <c r="H325" s="4"/>
    </row>
    <row r="326" spans="1:8" x14ac:dyDescent="0.3">
      <c r="A326" s="10">
        <v>325</v>
      </c>
      <c r="B326" s="1"/>
      <c r="C326" s="5"/>
      <c r="D326" s="2"/>
      <c r="E326" s="7"/>
      <c r="F326" s="7"/>
      <c r="G326" s="9"/>
      <c r="H326" s="4"/>
    </row>
    <row r="327" spans="1:8" x14ac:dyDescent="0.3">
      <c r="A327" s="10">
        <v>326</v>
      </c>
      <c r="B327" s="1"/>
      <c r="C327" s="5"/>
      <c r="D327" s="2"/>
      <c r="E327" s="7"/>
      <c r="F327" s="7"/>
      <c r="G327" s="9"/>
      <c r="H327" s="4"/>
    </row>
    <row r="328" spans="1:8" x14ac:dyDescent="0.3">
      <c r="A328" s="10">
        <v>327</v>
      </c>
      <c r="B328" s="1"/>
      <c r="C328" s="5"/>
      <c r="D328" s="2"/>
      <c r="E328" s="7"/>
      <c r="F328" s="7"/>
      <c r="G328" s="9"/>
      <c r="H328" s="4"/>
    </row>
    <row r="329" spans="1:8" x14ac:dyDescent="0.3">
      <c r="A329" s="10">
        <v>328</v>
      </c>
      <c r="B329" s="1"/>
      <c r="C329" s="5"/>
      <c r="D329" s="2"/>
      <c r="E329" s="7"/>
      <c r="F329" s="7"/>
      <c r="G329" s="9"/>
      <c r="H329" s="4"/>
    </row>
    <row r="330" spans="1:8" x14ac:dyDescent="0.3">
      <c r="A330" s="10">
        <v>329</v>
      </c>
      <c r="B330" s="1"/>
      <c r="C330" s="5"/>
      <c r="D330" s="2"/>
      <c r="E330" s="7"/>
      <c r="F330" s="7"/>
      <c r="G330" s="9"/>
      <c r="H330" s="4"/>
    </row>
    <row r="331" spans="1:8" x14ac:dyDescent="0.3">
      <c r="A331" s="10">
        <v>330</v>
      </c>
      <c r="B331" s="1"/>
      <c r="C331" s="5"/>
      <c r="D331" s="2"/>
      <c r="E331" s="7"/>
      <c r="F331" s="7"/>
      <c r="G331" s="9"/>
      <c r="H331" s="4"/>
    </row>
    <row r="332" spans="1:8" x14ac:dyDescent="0.3">
      <c r="A332" s="10">
        <v>331</v>
      </c>
      <c r="B332" s="1"/>
      <c r="C332" s="5"/>
      <c r="D332" s="2"/>
      <c r="E332" s="7"/>
      <c r="F332" s="7"/>
      <c r="G332" s="9"/>
      <c r="H332" s="4"/>
    </row>
    <row r="333" spans="1:8" x14ac:dyDescent="0.3">
      <c r="A333" s="10">
        <v>332</v>
      </c>
      <c r="B333" s="1"/>
      <c r="C333" s="5"/>
      <c r="D333" s="2"/>
      <c r="E333" s="7"/>
      <c r="F333" s="7"/>
      <c r="G333" s="9"/>
      <c r="H333" s="4"/>
    </row>
    <row r="334" spans="1:8" x14ac:dyDescent="0.3">
      <c r="A334" s="10">
        <v>333</v>
      </c>
      <c r="B334" s="1"/>
      <c r="C334" s="5"/>
      <c r="D334" s="2"/>
      <c r="E334" s="7"/>
      <c r="F334" s="7"/>
      <c r="G334" s="9"/>
      <c r="H334" s="4"/>
    </row>
    <row r="335" spans="1:8" x14ac:dyDescent="0.3">
      <c r="A335" s="10">
        <v>334</v>
      </c>
      <c r="B335" s="1"/>
      <c r="C335" s="5"/>
      <c r="D335" s="2"/>
      <c r="E335" s="7"/>
      <c r="F335" s="7"/>
      <c r="G335" s="9"/>
      <c r="H335" s="4"/>
    </row>
    <row r="336" spans="1:8" x14ac:dyDescent="0.3">
      <c r="A336" s="10">
        <v>335</v>
      </c>
      <c r="B336" s="1"/>
      <c r="C336" s="5"/>
      <c r="D336" s="2"/>
      <c r="E336" s="7"/>
      <c r="F336" s="7"/>
      <c r="G336" s="9"/>
      <c r="H336" s="4"/>
    </row>
    <row r="337" spans="1:8" x14ac:dyDescent="0.3">
      <c r="A337" s="10">
        <v>336</v>
      </c>
      <c r="B337" s="1"/>
      <c r="C337" s="5"/>
      <c r="D337" s="2"/>
      <c r="E337" s="7"/>
      <c r="F337" s="7"/>
      <c r="G337" s="9"/>
      <c r="H337" s="4"/>
    </row>
    <row r="338" spans="1:8" x14ac:dyDescent="0.3">
      <c r="A338" s="10">
        <v>337</v>
      </c>
      <c r="B338" s="1"/>
      <c r="C338" s="5"/>
      <c r="D338" s="2"/>
      <c r="E338" s="7"/>
      <c r="F338" s="7"/>
      <c r="G338" s="9"/>
      <c r="H338" s="4"/>
    </row>
    <row r="339" spans="1:8" x14ac:dyDescent="0.3">
      <c r="A339" s="10">
        <v>338</v>
      </c>
      <c r="B339" s="1"/>
      <c r="C339" s="5"/>
      <c r="D339" s="2"/>
      <c r="E339" s="7"/>
      <c r="F339" s="7"/>
      <c r="G339" s="9"/>
      <c r="H339" s="4"/>
    </row>
    <row r="340" spans="1:8" x14ac:dyDescent="0.3">
      <c r="A340" s="10">
        <v>339</v>
      </c>
      <c r="B340" s="1"/>
      <c r="C340" s="5"/>
      <c r="D340" s="2"/>
      <c r="E340" s="7"/>
      <c r="F340" s="7"/>
      <c r="G340" s="9"/>
      <c r="H340" s="4"/>
    </row>
    <row r="341" spans="1:8" x14ac:dyDescent="0.3">
      <c r="A341" s="10">
        <v>340</v>
      </c>
      <c r="B341" s="1"/>
      <c r="C341" s="5"/>
      <c r="D341" s="2"/>
      <c r="E341" s="7"/>
      <c r="F341" s="7"/>
      <c r="G341" s="9"/>
      <c r="H341" s="4"/>
    </row>
    <row r="342" spans="1:8" x14ac:dyDescent="0.3">
      <c r="A342" s="10">
        <v>341</v>
      </c>
      <c r="B342" s="1"/>
      <c r="C342" s="5"/>
      <c r="D342" s="2"/>
      <c r="E342" s="7"/>
      <c r="F342" s="7"/>
      <c r="G342" s="9"/>
      <c r="H342" s="4"/>
    </row>
    <row r="343" spans="1:8" x14ac:dyDescent="0.3">
      <c r="A343" s="10">
        <v>342</v>
      </c>
      <c r="B343" s="1"/>
      <c r="C343" s="5"/>
      <c r="D343" s="2"/>
      <c r="E343" s="7"/>
      <c r="F343" s="7"/>
      <c r="G343" s="9"/>
      <c r="H343" s="4"/>
    </row>
    <row r="344" spans="1:8" x14ac:dyDescent="0.3">
      <c r="A344" s="10">
        <v>343</v>
      </c>
      <c r="B344" s="1"/>
      <c r="C344" s="5"/>
      <c r="D344" s="2"/>
      <c r="E344" s="7"/>
      <c r="F344" s="7"/>
      <c r="G344" s="9"/>
      <c r="H344" s="4"/>
    </row>
    <row r="345" spans="1:8" x14ac:dyDescent="0.3">
      <c r="A345" s="10">
        <v>344</v>
      </c>
      <c r="B345" s="1"/>
      <c r="C345" s="5"/>
      <c r="D345" s="2"/>
      <c r="E345" s="7"/>
      <c r="F345" s="7"/>
      <c r="G345" s="9"/>
      <c r="H345" s="4"/>
    </row>
    <row r="346" spans="1:8" x14ac:dyDescent="0.3">
      <c r="A346" s="10">
        <v>345</v>
      </c>
      <c r="B346" s="1"/>
      <c r="C346" s="5"/>
      <c r="D346" s="2"/>
      <c r="E346" s="7"/>
      <c r="F346" s="7"/>
      <c r="G346" s="9"/>
      <c r="H346" s="4"/>
    </row>
    <row r="347" spans="1:8" x14ac:dyDescent="0.3">
      <c r="A347" s="10">
        <v>346</v>
      </c>
      <c r="B347" s="1"/>
      <c r="C347" s="5"/>
      <c r="D347" s="2"/>
      <c r="E347" s="7"/>
      <c r="F347" s="7"/>
      <c r="G347" s="9"/>
      <c r="H347" s="4"/>
    </row>
    <row r="348" spans="1:8" x14ac:dyDescent="0.3">
      <c r="A348" s="10">
        <v>347</v>
      </c>
      <c r="B348" s="1"/>
      <c r="C348" s="5"/>
      <c r="D348" s="2"/>
      <c r="E348" s="7"/>
      <c r="F348" s="7"/>
      <c r="G348" s="9"/>
      <c r="H348" s="4"/>
    </row>
    <row r="349" spans="1:8" x14ac:dyDescent="0.3">
      <c r="A349" s="10">
        <v>348</v>
      </c>
      <c r="B349" s="1"/>
      <c r="C349" s="5"/>
      <c r="D349" s="2"/>
      <c r="E349" s="7"/>
      <c r="F349" s="7"/>
      <c r="G349" s="9"/>
      <c r="H349" s="4"/>
    </row>
    <row r="350" spans="1:8" x14ac:dyDescent="0.3">
      <c r="A350" s="10">
        <v>349</v>
      </c>
      <c r="B350" s="1"/>
      <c r="C350" s="5"/>
      <c r="D350" s="2"/>
      <c r="E350" s="7"/>
      <c r="F350" s="7"/>
      <c r="G350" s="9"/>
      <c r="H350" s="4"/>
    </row>
    <row r="351" spans="1:8" x14ac:dyDescent="0.3">
      <c r="A351" s="10">
        <v>350</v>
      </c>
      <c r="B351" s="1"/>
      <c r="C351" s="5"/>
      <c r="D351" s="2"/>
      <c r="E351" s="7"/>
      <c r="F351" s="7"/>
      <c r="G351" s="9"/>
      <c r="H351" s="4"/>
    </row>
    <row r="352" spans="1:8" x14ac:dyDescent="0.3">
      <c r="A352" s="10">
        <v>351</v>
      </c>
      <c r="B352" s="1"/>
      <c r="C352" s="5"/>
      <c r="D352" s="2"/>
      <c r="E352" s="7"/>
      <c r="F352" s="7"/>
      <c r="G352" s="9"/>
      <c r="H352" s="4"/>
    </row>
    <row r="353" spans="1:8" x14ac:dyDescent="0.3">
      <c r="A353" s="10">
        <v>352</v>
      </c>
      <c r="B353" s="1"/>
      <c r="C353" s="5"/>
      <c r="D353" s="2"/>
      <c r="E353" s="7"/>
      <c r="F353" s="7"/>
      <c r="G353" s="9"/>
      <c r="H353" s="4"/>
    </row>
    <row r="354" spans="1:8" x14ac:dyDescent="0.3">
      <c r="A354" s="10">
        <v>353</v>
      </c>
      <c r="B354" s="1"/>
      <c r="C354" s="5"/>
      <c r="D354" s="2"/>
      <c r="E354" s="7"/>
      <c r="F354" s="7"/>
      <c r="G354" s="9"/>
      <c r="H354" s="4"/>
    </row>
    <row r="355" spans="1:8" x14ac:dyDescent="0.3">
      <c r="A355" s="10">
        <v>354</v>
      </c>
      <c r="B355" s="1"/>
      <c r="C355" s="5"/>
      <c r="D355" s="2"/>
      <c r="E355" s="7"/>
      <c r="F355" s="7"/>
      <c r="G355" s="9"/>
      <c r="H355" s="4"/>
    </row>
    <row r="356" spans="1:8" x14ac:dyDescent="0.3">
      <c r="A356" s="10">
        <v>355</v>
      </c>
      <c r="B356" s="1"/>
      <c r="C356" s="5"/>
      <c r="D356" s="2"/>
      <c r="E356" s="7"/>
      <c r="F356" s="7"/>
      <c r="G356" s="9"/>
      <c r="H356" s="4"/>
    </row>
    <row r="357" spans="1:8" x14ac:dyDescent="0.3">
      <c r="A357" s="10">
        <v>356</v>
      </c>
      <c r="B357" s="1"/>
      <c r="C357" s="5"/>
      <c r="D357" s="2"/>
      <c r="E357" s="7"/>
      <c r="F357" s="7"/>
      <c r="G357" s="9"/>
      <c r="H357" s="4"/>
    </row>
    <row r="358" spans="1:8" x14ac:dyDescent="0.3">
      <c r="A358" s="10">
        <v>357</v>
      </c>
      <c r="B358" s="1"/>
      <c r="C358" s="5"/>
      <c r="D358" s="2"/>
      <c r="E358" s="7"/>
      <c r="F358" s="7"/>
      <c r="G358" s="9"/>
      <c r="H358" s="4"/>
    </row>
    <row r="359" spans="1:8" x14ac:dyDescent="0.3">
      <c r="A359" s="10">
        <v>358</v>
      </c>
      <c r="B359" s="1"/>
      <c r="C359" s="5"/>
      <c r="D359" s="2"/>
      <c r="E359" s="7"/>
      <c r="F359" s="7"/>
      <c r="G359" s="9"/>
      <c r="H359" s="4"/>
    </row>
    <row r="360" spans="1:8" x14ac:dyDescent="0.3">
      <c r="A360" s="10">
        <v>359</v>
      </c>
      <c r="B360" s="1"/>
      <c r="C360" s="5"/>
      <c r="D360" s="2"/>
      <c r="E360" s="7"/>
      <c r="F360" s="7"/>
      <c r="G360" s="9"/>
      <c r="H360" s="4"/>
    </row>
    <row r="361" spans="1:8" x14ac:dyDescent="0.3">
      <c r="A361" s="10">
        <v>360</v>
      </c>
      <c r="B361" s="1"/>
      <c r="C361" s="5"/>
      <c r="D361" s="2"/>
      <c r="E361" s="7"/>
      <c r="F361" s="7"/>
      <c r="G361" s="9"/>
      <c r="H361" s="4"/>
    </row>
    <row r="362" spans="1:8" x14ac:dyDescent="0.3">
      <c r="A362" s="10">
        <v>361</v>
      </c>
      <c r="B362" s="1"/>
      <c r="C362" s="5"/>
      <c r="D362" s="2"/>
      <c r="E362" s="7"/>
      <c r="F362" s="7"/>
      <c r="G362" s="9"/>
      <c r="H362" s="4"/>
    </row>
    <row r="363" spans="1:8" x14ac:dyDescent="0.3">
      <c r="A363" s="10">
        <v>362</v>
      </c>
      <c r="B363" s="1"/>
      <c r="C363" s="5"/>
      <c r="D363" s="2"/>
      <c r="E363" s="7"/>
      <c r="F363" s="7"/>
      <c r="G363" s="9"/>
      <c r="H363" s="4"/>
    </row>
    <row r="364" spans="1:8" x14ac:dyDescent="0.3">
      <c r="A364" s="10">
        <v>363</v>
      </c>
      <c r="B364" s="1"/>
      <c r="C364" s="5"/>
      <c r="D364" s="2"/>
      <c r="E364" s="7"/>
      <c r="F364" s="7"/>
      <c r="G364" s="9"/>
      <c r="H364" s="4"/>
    </row>
    <row r="365" spans="1:8" x14ac:dyDescent="0.3">
      <c r="A365" s="10">
        <v>364</v>
      </c>
      <c r="B365" s="1"/>
      <c r="C365" s="5"/>
      <c r="D365" s="2"/>
      <c r="E365" s="7"/>
      <c r="F365" s="7"/>
      <c r="G365" s="9"/>
      <c r="H365" s="4"/>
    </row>
    <row r="366" spans="1:8" x14ac:dyDescent="0.3">
      <c r="A366" s="10">
        <v>365</v>
      </c>
      <c r="B366" s="1"/>
      <c r="C366" s="5"/>
      <c r="D366" s="2"/>
      <c r="E366" s="7"/>
      <c r="F366" s="7"/>
      <c r="G366" s="9"/>
      <c r="H366" s="4"/>
    </row>
    <row r="367" spans="1:8" x14ac:dyDescent="0.3">
      <c r="A367" s="10">
        <v>366</v>
      </c>
      <c r="B367" s="1"/>
      <c r="C367" s="5"/>
      <c r="D367" s="2"/>
      <c r="E367" s="7"/>
      <c r="F367" s="7"/>
      <c r="G367" s="9"/>
      <c r="H367" s="4"/>
    </row>
    <row r="368" spans="1:8" x14ac:dyDescent="0.3">
      <c r="A368" s="10">
        <v>367</v>
      </c>
      <c r="B368" s="1"/>
      <c r="C368" s="5"/>
      <c r="D368" s="2"/>
      <c r="E368" s="7"/>
      <c r="F368" s="7"/>
      <c r="G368" s="9"/>
      <c r="H368" s="4"/>
    </row>
    <row r="369" spans="1:8" x14ac:dyDescent="0.3">
      <c r="A369" s="10">
        <v>368</v>
      </c>
      <c r="B369" s="1"/>
      <c r="C369" s="5"/>
      <c r="D369" s="2"/>
      <c r="E369" s="7"/>
      <c r="F369" s="7"/>
      <c r="G369" s="9"/>
      <c r="H369" s="4"/>
    </row>
    <row r="370" spans="1:8" x14ac:dyDescent="0.3">
      <c r="A370" s="10">
        <v>369</v>
      </c>
      <c r="B370" s="1"/>
      <c r="C370" s="5"/>
      <c r="D370" s="2"/>
      <c r="E370" s="7"/>
      <c r="F370" s="7"/>
      <c r="G370" s="9"/>
      <c r="H370" s="4"/>
    </row>
    <row r="371" spans="1:8" x14ac:dyDescent="0.3">
      <c r="A371" s="10">
        <v>370</v>
      </c>
      <c r="B371" s="1"/>
      <c r="C371" s="5"/>
      <c r="D371" s="2"/>
      <c r="E371" s="7"/>
      <c r="F371" s="7"/>
      <c r="G371" s="9"/>
      <c r="H371" s="4"/>
    </row>
    <row r="372" spans="1:8" x14ac:dyDescent="0.3">
      <c r="A372" s="10">
        <v>371</v>
      </c>
      <c r="B372" s="1"/>
      <c r="C372" s="5"/>
      <c r="D372" s="2"/>
      <c r="E372" s="7"/>
      <c r="F372" s="7"/>
      <c r="G372" s="9"/>
      <c r="H372" s="4"/>
    </row>
    <row r="373" spans="1:8" x14ac:dyDescent="0.3">
      <c r="A373" s="10">
        <v>372</v>
      </c>
      <c r="B373" s="1"/>
      <c r="C373" s="5"/>
      <c r="D373" s="2"/>
      <c r="E373" s="7"/>
      <c r="F373" s="7"/>
      <c r="G373" s="9"/>
      <c r="H373" s="4"/>
    </row>
    <row r="374" spans="1:8" x14ac:dyDescent="0.3">
      <c r="A374" s="10">
        <v>373</v>
      </c>
      <c r="B374" s="1"/>
      <c r="C374" s="5"/>
      <c r="D374" s="2"/>
      <c r="E374" s="7"/>
      <c r="F374" s="7"/>
      <c r="G374" s="9"/>
      <c r="H374" s="4"/>
    </row>
    <row r="375" spans="1:8" x14ac:dyDescent="0.3">
      <c r="A375" s="10">
        <v>374</v>
      </c>
      <c r="B375" s="1"/>
      <c r="C375" s="5"/>
      <c r="D375" s="2"/>
      <c r="E375" s="7"/>
      <c r="F375" s="7"/>
      <c r="G375" s="9"/>
      <c r="H375" s="4"/>
    </row>
    <row r="376" spans="1:8" x14ac:dyDescent="0.3">
      <c r="A376" s="10">
        <v>375</v>
      </c>
      <c r="B376" s="1"/>
      <c r="C376" s="5"/>
      <c r="D376" s="2"/>
      <c r="E376" s="7"/>
      <c r="F376" s="7"/>
      <c r="G376" s="9"/>
      <c r="H376" s="4"/>
    </row>
    <row r="377" spans="1:8" x14ac:dyDescent="0.3">
      <c r="A377" s="10">
        <v>376</v>
      </c>
      <c r="B377" s="1"/>
      <c r="C377" s="5"/>
      <c r="D377" s="2"/>
      <c r="E377" s="7"/>
      <c r="F377" s="7"/>
      <c r="G377" s="9"/>
      <c r="H377" s="4"/>
    </row>
    <row r="378" spans="1:8" x14ac:dyDescent="0.3">
      <c r="A378" s="10">
        <v>377</v>
      </c>
      <c r="B378" s="1"/>
      <c r="C378" s="5"/>
      <c r="D378" s="2"/>
      <c r="E378" s="7"/>
      <c r="F378" s="7"/>
      <c r="G378" s="9"/>
      <c r="H378" s="4"/>
    </row>
    <row r="379" spans="1:8" x14ac:dyDescent="0.3">
      <c r="A379" s="10">
        <v>378</v>
      </c>
      <c r="B379" s="1"/>
      <c r="C379" s="5"/>
      <c r="D379" s="2"/>
      <c r="E379" s="7"/>
      <c r="F379" s="7"/>
      <c r="G379" s="9"/>
      <c r="H379" s="4"/>
    </row>
    <row r="380" spans="1:8" x14ac:dyDescent="0.3">
      <c r="A380" s="10">
        <v>379</v>
      </c>
      <c r="B380" s="1"/>
      <c r="C380" s="5"/>
      <c r="D380" s="2"/>
      <c r="E380" s="7"/>
      <c r="F380" s="7"/>
      <c r="G380" s="9"/>
      <c r="H380" s="4"/>
    </row>
    <row r="381" spans="1:8" x14ac:dyDescent="0.3">
      <c r="A381" s="10">
        <v>380</v>
      </c>
      <c r="B381" s="1"/>
      <c r="C381" s="5"/>
      <c r="D381" s="2"/>
      <c r="E381" s="7"/>
      <c r="F381" s="7"/>
      <c r="G381" s="9"/>
      <c r="H381" s="4"/>
    </row>
    <row r="382" spans="1:8" x14ac:dyDescent="0.3">
      <c r="A382" s="10">
        <v>381</v>
      </c>
      <c r="B382" s="1"/>
      <c r="C382" s="5"/>
      <c r="D382" s="2"/>
      <c r="E382" s="7"/>
      <c r="F382" s="7"/>
      <c r="G382" s="9"/>
      <c r="H382" s="4"/>
    </row>
    <row r="383" spans="1:8" x14ac:dyDescent="0.3">
      <c r="A383" s="10">
        <v>382</v>
      </c>
      <c r="B383" s="1"/>
      <c r="C383" s="5"/>
      <c r="D383" s="2"/>
      <c r="E383" s="7"/>
      <c r="F383" s="7"/>
      <c r="G383" s="9"/>
      <c r="H383" s="4"/>
    </row>
    <row r="384" spans="1:8" x14ac:dyDescent="0.3">
      <c r="A384" s="10">
        <v>383</v>
      </c>
      <c r="B384" s="1"/>
      <c r="C384" s="5"/>
      <c r="D384" s="2"/>
      <c r="E384" s="7"/>
      <c r="F384" s="7"/>
      <c r="G384" s="9"/>
      <c r="H384" s="4"/>
    </row>
    <row r="385" spans="1:8" x14ac:dyDescent="0.3">
      <c r="A385" s="10">
        <v>384</v>
      </c>
      <c r="B385" s="1"/>
      <c r="C385" s="5"/>
      <c r="D385" s="2"/>
      <c r="E385" s="7"/>
      <c r="F385" s="7"/>
      <c r="G385" s="9"/>
      <c r="H385" s="4"/>
    </row>
    <row r="386" spans="1:8" x14ac:dyDescent="0.3">
      <c r="A386" s="10">
        <v>385</v>
      </c>
      <c r="B386" s="1"/>
      <c r="C386" s="5"/>
      <c r="D386" s="2"/>
      <c r="E386" s="7"/>
      <c r="F386" s="7"/>
      <c r="G386" s="9"/>
      <c r="H386" s="4"/>
    </row>
    <row r="387" spans="1:8" x14ac:dyDescent="0.3">
      <c r="A387" s="10">
        <v>386</v>
      </c>
      <c r="B387" s="1"/>
      <c r="C387" s="5"/>
      <c r="D387" s="2"/>
      <c r="E387" s="7"/>
      <c r="F387" s="7"/>
      <c r="G387" s="9"/>
      <c r="H387" s="4"/>
    </row>
    <row r="388" spans="1:8" x14ac:dyDescent="0.3">
      <c r="A388" s="10">
        <v>387</v>
      </c>
      <c r="B388" s="1"/>
      <c r="C388" s="5"/>
      <c r="D388" s="2"/>
      <c r="E388" s="7"/>
      <c r="F388" s="7"/>
      <c r="G388" s="9"/>
      <c r="H388" s="4"/>
    </row>
    <row r="389" spans="1:8" x14ac:dyDescent="0.3">
      <c r="A389" s="10">
        <v>388</v>
      </c>
      <c r="B389" s="1"/>
      <c r="C389" s="5"/>
      <c r="D389" s="2"/>
      <c r="E389" s="7"/>
      <c r="F389" s="7"/>
      <c r="G389" s="9"/>
      <c r="H389" s="4"/>
    </row>
    <row r="390" spans="1:8" x14ac:dyDescent="0.3">
      <c r="A390" s="10">
        <v>389</v>
      </c>
      <c r="B390" s="1"/>
      <c r="C390" s="5"/>
      <c r="D390" s="2"/>
      <c r="E390" s="7"/>
      <c r="F390" s="7"/>
      <c r="G390" s="9"/>
      <c r="H390" s="4"/>
    </row>
    <row r="391" spans="1:8" x14ac:dyDescent="0.3">
      <c r="A391" s="10">
        <v>390</v>
      </c>
      <c r="B391" s="1"/>
      <c r="C391" s="5"/>
      <c r="D391" s="2"/>
      <c r="E391" s="7"/>
      <c r="F391" s="7"/>
      <c r="G391" s="9"/>
      <c r="H391" s="4"/>
    </row>
    <row r="392" spans="1:8" x14ac:dyDescent="0.3">
      <c r="A392" s="10">
        <v>391</v>
      </c>
      <c r="B392" s="1"/>
      <c r="C392" s="5"/>
      <c r="D392" s="2"/>
      <c r="E392" s="7"/>
      <c r="F392" s="7"/>
      <c r="G392" s="9"/>
      <c r="H392" s="4"/>
    </row>
    <row r="393" spans="1:8" x14ac:dyDescent="0.3">
      <c r="A393" s="10">
        <v>392</v>
      </c>
      <c r="B393" s="1"/>
      <c r="C393" s="5"/>
      <c r="D393" s="2"/>
      <c r="E393" s="7"/>
      <c r="F393" s="7"/>
      <c r="G393" s="9"/>
      <c r="H393" s="4"/>
    </row>
    <row r="394" spans="1:8" x14ac:dyDescent="0.3">
      <c r="A394" s="10">
        <v>393</v>
      </c>
      <c r="B394" s="1"/>
      <c r="C394" s="5"/>
      <c r="D394" s="2"/>
      <c r="E394" s="7"/>
      <c r="F394" s="7"/>
      <c r="G394" s="9"/>
      <c r="H394" s="4"/>
    </row>
    <row r="395" spans="1:8" x14ac:dyDescent="0.3">
      <c r="A395" s="10">
        <v>394</v>
      </c>
      <c r="B395" s="1"/>
      <c r="C395" s="5"/>
      <c r="D395" s="2"/>
      <c r="E395" s="7"/>
      <c r="F395" s="7"/>
      <c r="G395" s="9"/>
      <c r="H395" s="4"/>
    </row>
    <row r="396" spans="1:8" x14ac:dyDescent="0.3">
      <c r="A396" s="10">
        <v>395</v>
      </c>
      <c r="B396" s="1"/>
      <c r="C396" s="5"/>
      <c r="D396" s="2"/>
      <c r="E396" s="7"/>
      <c r="F396" s="7"/>
      <c r="G396" s="9"/>
      <c r="H396" s="4"/>
    </row>
    <row r="397" spans="1:8" x14ac:dyDescent="0.3">
      <c r="A397" s="10">
        <v>396</v>
      </c>
      <c r="B397" s="1"/>
      <c r="C397" s="5"/>
      <c r="D397" s="2"/>
      <c r="E397" s="7"/>
      <c r="F397" s="7"/>
      <c r="G397" s="9"/>
      <c r="H397" s="4"/>
    </row>
    <row r="398" spans="1:8" x14ac:dyDescent="0.3">
      <c r="A398" s="10">
        <v>397</v>
      </c>
      <c r="B398" s="1"/>
      <c r="C398" s="5"/>
      <c r="D398" s="2"/>
      <c r="E398" s="7"/>
      <c r="F398" s="7"/>
      <c r="G398" s="9"/>
      <c r="H398" s="4"/>
    </row>
    <row r="399" spans="1:8" x14ac:dyDescent="0.3">
      <c r="A399" s="10">
        <v>398</v>
      </c>
      <c r="B399" s="1"/>
      <c r="C399" s="5"/>
      <c r="D399" s="2"/>
      <c r="E399" s="7"/>
      <c r="F399" s="7"/>
      <c r="G399" s="9"/>
      <c r="H399" s="4"/>
    </row>
    <row r="400" spans="1:8" x14ac:dyDescent="0.3">
      <c r="A400" s="10">
        <v>399</v>
      </c>
      <c r="B400" s="1"/>
      <c r="C400" s="5"/>
      <c r="D400" s="2"/>
      <c r="E400" s="7"/>
      <c r="F400" s="7"/>
      <c r="G400" s="9"/>
      <c r="H400" s="4"/>
    </row>
    <row r="401" spans="1:8" x14ac:dyDescent="0.3">
      <c r="A401" s="10">
        <v>400</v>
      </c>
      <c r="B401" s="1"/>
      <c r="C401" s="5"/>
      <c r="D401" s="2"/>
      <c r="E401" s="7"/>
      <c r="F401" s="7"/>
      <c r="G401" s="9"/>
      <c r="H401" s="4"/>
    </row>
    <row r="402" spans="1:8" x14ac:dyDescent="0.3">
      <c r="A402" s="10">
        <v>401</v>
      </c>
      <c r="B402" s="1"/>
      <c r="C402" s="5"/>
      <c r="D402" s="2"/>
      <c r="E402" s="7"/>
      <c r="F402" s="7"/>
      <c r="G402" s="9"/>
      <c r="H402" s="4"/>
    </row>
    <row r="403" spans="1:8" x14ac:dyDescent="0.3">
      <c r="A403" s="10">
        <v>402</v>
      </c>
      <c r="B403" s="1"/>
      <c r="C403" s="5"/>
      <c r="D403" s="2"/>
      <c r="E403" s="7"/>
      <c r="F403" s="7"/>
      <c r="G403" s="9"/>
      <c r="H403" s="4"/>
    </row>
    <row r="404" spans="1:8" x14ac:dyDescent="0.3">
      <c r="A404" s="10">
        <v>403</v>
      </c>
      <c r="B404" s="1"/>
      <c r="C404" s="5"/>
      <c r="D404" s="2"/>
      <c r="E404" s="7"/>
      <c r="F404" s="7"/>
      <c r="G404" s="9"/>
      <c r="H404" s="4"/>
    </row>
    <row r="405" spans="1:8" x14ac:dyDescent="0.3">
      <c r="A405" s="10">
        <v>404</v>
      </c>
      <c r="B405" s="1"/>
      <c r="C405" s="5"/>
      <c r="D405" s="2"/>
      <c r="E405" s="7"/>
      <c r="F405" s="7"/>
      <c r="G405" s="9"/>
      <c r="H405" s="4"/>
    </row>
    <row r="406" spans="1:8" x14ac:dyDescent="0.3">
      <c r="A406" s="10">
        <v>405</v>
      </c>
      <c r="B406" s="1"/>
      <c r="C406" s="5"/>
      <c r="D406" s="2"/>
      <c r="E406" s="7"/>
      <c r="F406" s="7"/>
      <c r="G406" s="9"/>
      <c r="H406" s="4"/>
    </row>
    <row r="407" spans="1:8" x14ac:dyDescent="0.3">
      <c r="A407" s="10">
        <v>406</v>
      </c>
      <c r="B407" s="1"/>
      <c r="C407" s="5"/>
      <c r="D407" s="2"/>
      <c r="E407" s="7"/>
      <c r="F407" s="7"/>
      <c r="G407" s="9"/>
      <c r="H407" s="4"/>
    </row>
    <row r="408" spans="1:8" x14ac:dyDescent="0.3">
      <c r="A408" s="10">
        <v>407</v>
      </c>
      <c r="B408" s="1"/>
      <c r="C408" s="5"/>
      <c r="D408" s="2"/>
      <c r="E408" s="7"/>
      <c r="F408" s="7"/>
      <c r="G408" s="9"/>
      <c r="H408" s="4"/>
    </row>
    <row r="409" spans="1:8" x14ac:dyDescent="0.3">
      <c r="A409" s="10">
        <v>408</v>
      </c>
      <c r="B409" s="1"/>
      <c r="C409" s="5"/>
      <c r="D409" s="2"/>
      <c r="E409" s="7"/>
      <c r="F409" s="7"/>
      <c r="G409" s="9"/>
      <c r="H409" s="4"/>
    </row>
    <row r="410" spans="1:8" x14ac:dyDescent="0.3">
      <c r="A410" s="10">
        <v>409</v>
      </c>
      <c r="B410" s="1"/>
      <c r="C410" s="5"/>
      <c r="D410" s="2"/>
      <c r="E410" s="7"/>
      <c r="F410" s="7"/>
      <c r="G410" s="9"/>
      <c r="H410" s="4"/>
    </row>
    <row r="411" spans="1:8" x14ac:dyDescent="0.3">
      <c r="A411" s="10">
        <v>410</v>
      </c>
      <c r="B411" s="1"/>
      <c r="C411" s="5"/>
      <c r="D411" s="2"/>
      <c r="E411" s="7"/>
      <c r="F411" s="7"/>
      <c r="G411" s="9"/>
      <c r="H411" s="4"/>
    </row>
    <row r="412" spans="1:8" x14ac:dyDescent="0.3">
      <c r="A412" s="10">
        <v>411</v>
      </c>
      <c r="B412" s="1"/>
      <c r="C412" s="5"/>
      <c r="D412" s="2"/>
      <c r="E412" s="7"/>
      <c r="F412" s="7"/>
      <c r="G412" s="9"/>
      <c r="H412" s="4"/>
    </row>
    <row r="413" spans="1:8" x14ac:dyDescent="0.3">
      <c r="A413" s="10">
        <v>412</v>
      </c>
      <c r="B413" s="1"/>
      <c r="C413" s="5"/>
      <c r="D413" s="2"/>
      <c r="E413" s="7"/>
      <c r="F413" s="7"/>
      <c r="G413" s="9"/>
      <c r="H413" s="4"/>
    </row>
    <row r="414" spans="1:8" x14ac:dyDescent="0.3">
      <c r="A414" s="10">
        <v>413</v>
      </c>
      <c r="B414" s="1"/>
      <c r="C414" s="5"/>
      <c r="D414" s="2"/>
      <c r="E414" s="7"/>
      <c r="F414" s="7"/>
      <c r="G414" s="9"/>
      <c r="H414" s="4"/>
    </row>
    <row r="415" spans="1:8" x14ac:dyDescent="0.3">
      <c r="A415" s="10">
        <v>414</v>
      </c>
      <c r="B415" s="1"/>
      <c r="C415" s="5"/>
      <c r="D415" s="2"/>
      <c r="E415" s="7"/>
      <c r="F415" s="7"/>
      <c r="G415" s="9"/>
      <c r="H415" s="4"/>
    </row>
    <row r="416" spans="1:8" x14ac:dyDescent="0.3">
      <c r="A416" s="10">
        <v>415</v>
      </c>
      <c r="B416" s="1"/>
      <c r="C416" s="5"/>
      <c r="D416" s="2"/>
      <c r="E416" s="7"/>
      <c r="F416" s="7"/>
      <c r="G416" s="9"/>
      <c r="H416" s="4"/>
    </row>
    <row r="417" spans="1:8" x14ac:dyDescent="0.3">
      <c r="A417" s="10">
        <v>416</v>
      </c>
      <c r="B417" s="1"/>
      <c r="C417" s="5"/>
      <c r="D417" s="2"/>
      <c r="E417" s="7"/>
      <c r="F417" s="7"/>
      <c r="G417" s="9"/>
      <c r="H417" s="4"/>
    </row>
    <row r="418" spans="1:8" x14ac:dyDescent="0.3">
      <c r="A418" s="10">
        <v>417</v>
      </c>
      <c r="B418" s="1"/>
      <c r="C418" s="5"/>
      <c r="D418" s="2"/>
      <c r="E418" s="7"/>
      <c r="F418" s="7"/>
      <c r="G418" s="9"/>
      <c r="H418" s="4"/>
    </row>
    <row r="419" spans="1:8" x14ac:dyDescent="0.3">
      <c r="A419" s="10">
        <v>418</v>
      </c>
      <c r="B419" s="1"/>
      <c r="C419" s="5"/>
      <c r="D419" s="2"/>
      <c r="E419" s="7"/>
      <c r="F419" s="7"/>
      <c r="G419" s="9"/>
      <c r="H419" s="4"/>
    </row>
    <row r="420" spans="1:8" x14ac:dyDescent="0.3">
      <c r="A420" s="10">
        <v>419</v>
      </c>
      <c r="B420" s="1"/>
      <c r="C420" s="5"/>
      <c r="D420" s="2"/>
      <c r="E420" s="7"/>
      <c r="F420" s="7"/>
      <c r="G420" s="9"/>
      <c r="H420" s="4"/>
    </row>
    <row r="421" spans="1:8" x14ac:dyDescent="0.3">
      <c r="A421" s="10">
        <v>420</v>
      </c>
      <c r="B421" s="1"/>
      <c r="C421" s="5"/>
      <c r="D421" s="2"/>
      <c r="E421" s="7"/>
      <c r="F421" s="7"/>
      <c r="G421" s="9"/>
      <c r="H421" s="4"/>
    </row>
    <row r="422" spans="1:8" x14ac:dyDescent="0.3">
      <c r="A422" s="10">
        <v>421</v>
      </c>
      <c r="B422" s="1"/>
      <c r="C422" s="5"/>
      <c r="D422" s="2"/>
      <c r="E422" s="7"/>
      <c r="F422" s="7"/>
      <c r="G422" s="9"/>
      <c r="H422" s="4"/>
    </row>
    <row r="423" spans="1:8" x14ac:dyDescent="0.3">
      <c r="A423" s="10">
        <v>422</v>
      </c>
      <c r="B423" s="1"/>
      <c r="C423" s="5"/>
      <c r="D423" s="2"/>
      <c r="E423" s="7"/>
      <c r="F423" s="7"/>
      <c r="G423" s="9"/>
      <c r="H423" s="4"/>
    </row>
    <row r="424" spans="1:8" x14ac:dyDescent="0.3">
      <c r="A424" s="10">
        <v>423</v>
      </c>
      <c r="B424" s="1"/>
      <c r="C424" s="5"/>
      <c r="D424" s="2"/>
      <c r="E424" s="7"/>
      <c r="F424" s="7"/>
      <c r="G424" s="9"/>
      <c r="H424" s="4"/>
    </row>
    <row r="425" spans="1:8" x14ac:dyDescent="0.3">
      <c r="A425" s="10">
        <v>424</v>
      </c>
      <c r="B425" s="1"/>
      <c r="C425" s="5"/>
      <c r="D425" s="2"/>
      <c r="E425" s="7"/>
      <c r="F425" s="7"/>
      <c r="G425" s="9"/>
      <c r="H425" s="4"/>
    </row>
    <row r="426" spans="1:8" x14ac:dyDescent="0.3">
      <c r="G426" s="9"/>
    </row>
  </sheetData>
  <sheetProtection algorithmName="SHA-512" hashValue="+992AWn85CEjtBbzIaKDcazGR3ashq6Vrcl9Ilvy6xOdJaz+JcupGapK4L/7mMk2CA4gWZNP+N2COvBCf8PUlg==" saltValue="AqYrv56ndtRQPbXtAchMcA==" spinCount="100000" sheet="1" objects="1" scenarios="1"/>
  <autoFilter ref="B1:H425" xr:uid="{00000000-0009-0000-0000-000000000000}">
    <sortState xmlns:xlrd2="http://schemas.microsoft.com/office/spreadsheetml/2017/richdata2" ref="B2:H425">
      <sortCondition ref="B1:B425"/>
    </sortState>
  </autoFilter>
  <sortState xmlns:xlrd2="http://schemas.microsoft.com/office/spreadsheetml/2017/richdata2" ref="B2:H7">
    <sortCondition ref="B2:B7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 Chudzińska</dc:creator>
  <cp:lastModifiedBy>Anita Chudzińska</cp:lastModifiedBy>
  <dcterms:created xsi:type="dcterms:W3CDTF">2018-02-06T06:39:19Z</dcterms:created>
  <dcterms:modified xsi:type="dcterms:W3CDTF">2024-01-02T08:48:31Z</dcterms:modified>
</cp:coreProperties>
</file>